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merson.sharepoint.com/sites/ComRes-AC-Comm/ProgramUpdates/Mul/Shared Documents1/Marketing and Product Planning/Availability/"/>
    </mc:Choice>
  </mc:AlternateContent>
  <xr:revisionPtr revIDLastSave="0" documentId="14_{907FC42A-0649-4E24-A89A-ED6D0E891D20}" xr6:coauthVersionLast="47" xr6:coauthVersionMax="47" xr10:uidLastSave="{00000000-0000-0000-0000-000000000000}"/>
  <bookViews>
    <workbookView xWindow="-120" yWindow="-120" windowWidth="29040" windowHeight="15840" xr2:uid="{89B688EB-39D6-43B3-97BA-81745FE775E3}"/>
  </bookViews>
  <sheets>
    <sheet name="Availability List" sheetId="2" r:id="rId1"/>
    <sheet name="Assumptions" sheetId="3" r:id="rId2"/>
    <sheet name="Revision" sheetId="4" r:id="rId3"/>
  </sheets>
  <definedNames>
    <definedName name="_xlnm._FilterDatabase" localSheetId="0" hidden="1">'Availability List'!$B$3:$Q$232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1" i="2" l="1"/>
  <c r="B97" i="2"/>
  <c r="B155" i="2" l="1"/>
  <c r="B137" i="2" l="1"/>
  <c r="B153" i="2"/>
  <c r="B152" i="2"/>
  <c r="B147" i="2"/>
  <c r="B145" i="2"/>
  <c r="B150" i="2"/>
  <c r="B149" i="2"/>
  <c r="B148" i="2"/>
  <c r="B146" i="2"/>
  <c r="B154" i="2"/>
  <c r="B144" i="2"/>
  <c r="B143" i="2"/>
  <c r="B142" i="2"/>
  <c r="B141" i="2"/>
  <c r="B140" i="2"/>
  <c r="B139" i="2"/>
  <c r="B138" i="2"/>
  <c r="B135" i="2" l="1"/>
  <c r="B136" i="2"/>
  <c r="B105" i="2"/>
  <c r="B130" i="2"/>
  <c r="B131" i="2"/>
  <c r="B133" i="2"/>
  <c r="B132" i="2"/>
  <c r="B134" i="2"/>
  <c r="B127" i="2"/>
  <c r="B128" i="2"/>
  <c r="B129" i="2"/>
  <c r="B126" i="2"/>
  <c r="B123" i="2"/>
  <c r="B125" i="2"/>
  <c r="B124" i="2"/>
  <c r="B122" i="2"/>
  <c r="B121" i="2"/>
  <c r="B118" i="2"/>
  <c r="B119" i="2"/>
  <c r="B120" i="2"/>
  <c r="B116" i="2"/>
  <c r="B117" i="2"/>
  <c r="B113" i="2"/>
  <c r="B110" i="2"/>
  <c r="B109" i="2"/>
  <c r="B111" i="2"/>
  <c r="B114" i="2"/>
  <c r="B112" i="2"/>
  <c r="B108" i="2"/>
  <c r="B103" i="2"/>
  <c r="B104" i="2"/>
  <c r="B106" i="2"/>
  <c r="B107" i="2"/>
  <c r="B101" i="2"/>
  <c r="B102" i="2"/>
  <c r="B98" i="2"/>
  <c r="B99" i="2"/>
  <c r="B100" i="2"/>
  <c r="B96" i="2"/>
  <c r="B95" i="2"/>
  <c r="B91" i="2"/>
  <c r="B93" i="2"/>
  <c r="B94" i="2"/>
  <c r="B92" i="2"/>
  <c r="B88" i="2"/>
  <c r="B90" i="2"/>
  <c r="B87" i="2"/>
  <c r="B86" i="2"/>
  <c r="B89" i="2"/>
  <c r="B84" i="2"/>
  <c r="B85" i="2"/>
  <c r="B83" i="2"/>
  <c r="B82" i="2"/>
  <c r="B79" i="2"/>
  <c r="B80" i="2"/>
  <c r="B81" i="2"/>
  <c r="B77" i="2"/>
  <c r="B78" i="2"/>
  <c r="B74" i="2"/>
  <c r="B76" i="2"/>
  <c r="B75" i="2"/>
  <c r="B69" i="2"/>
  <c r="B70" i="2"/>
  <c r="B68" i="2"/>
  <c r="B71" i="2"/>
  <c r="B73" i="2"/>
  <c r="B72" i="2"/>
  <c r="B67" i="2"/>
  <c r="B115" i="2"/>
  <c r="X21" i="3"/>
  <c r="X24" i="3"/>
  <c r="X27" i="3"/>
  <c r="X12" i="3"/>
  <c r="X13" i="3"/>
  <c r="X14" i="3"/>
  <c r="X15" i="3"/>
  <c r="W15" i="3"/>
  <c r="W14" i="3"/>
  <c r="W12" i="3"/>
  <c r="W13" i="3"/>
  <c r="W21" i="3"/>
  <c r="W24" i="3"/>
  <c r="W27" i="3"/>
  <c r="X16" i="3"/>
  <c r="W16" i="3"/>
  <c r="V13" i="3"/>
  <c r="V12" i="3"/>
  <c r="V21" i="3"/>
  <c r="V24" i="3"/>
  <c r="V27" i="3"/>
  <c r="V16" i="3"/>
  <c r="U27" i="3"/>
  <c r="U16" i="3"/>
  <c r="U24" i="3"/>
  <c r="U21" i="3"/>
  <c r="J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Tipton, Rion [COMRES/AC/SID]</author>
    <author>Eaton, Preston A [COMRES/AC/SID]</author>
  </authors>
  <commentList>
    <comment ref="L3" authorId="0" shapeId="0" xr:uid="{A13C43B7-E3DF-462D-8B45-7D63135CE195}">
      <text>
        <r>
          <rPr>
            <sz val="9"/>
            <color indexed="81"/>
            <rFont val="Tahoma"/>
            <family val="2"/>
          </rPr>
          <t xml:space="preserve">1 phase 208/230 voltage
</t>
        </r>
      </text>
    </comment>
    <comment ref="M3" authorId="1" shapeId="0" xr:uid="{9CF1423A-0DA5-4142-80C9-38DF2DC049C7}">
      <text>
        <r>
          <rPr>
            <sz val="9"/>
            <color indexed="81"/>
            <rFont val="Tahoma"/>
            <family val="2"/>
          </rPr>
          <t xml:space="preserve">1 phase 208/230 volts </t>
        </r>
      </text>
    </comment>
    <comment ref="L67" authorId="0" shapeId="0" xr:uid="{FB033B0B-366C-45A6-8A46-D5A6820A1777}">
      <text>
        <r>
          <rPr>
            <sz val="9"/>
            <color indexed="81"/>
            <rFont val="Tahoma"/>
            <family val="2"/>
          </rPr>
          <t xml:space="preserve">1 phase 208/230 volts </t>
        </r>
      </text>
    </comment>
    <comment ref="M67" authorId="0" shapeId="0" xr:uid="{492C6822-41BB-4075-B85E-E9CEE52BA106}">
      <text>
        <r>
          <rPr>
            <sz val="9"/>
            <color indexed="81"/>
            <rFont val="Tahoma"/>
            <family val="2"/>
          </rPr>
          <t xml:space="preserve">1 phase 208/230 volts </t>
        </r>
      </text>
    </comment>
  </commentList>
</comments>
</file>

<file path=xl/sharedStrings.xml><?xml version="1.0" encoding="utf-8"?>
<sst xmlns="http://schemas.openxmlformats.org/spreadsheetml/2006/main" count="1986" uniqueCount="448">
  <si>
    <t>*** = Contact application engineer for information</t>
  </si>
  <si>
    <t>Status</t>
  </si>
  <si>
    <t>Reference BOM</t>
  </si>
  <si>
    <t>Released</t>
  </si>
  <si>
    <t>Full Load Tonnage</t>
  </si>
  <si>
    <t>FL Capacity (Btu/h)</t>
  </si>
  <si>
    <t>Modulation Steps</t>
  </si>
  <si>
    <t>Tandem Type</t>
  </si>
  <si>
    <t>Refrigerant</t>
  </si>
  <si>
    <t>Model Name</t>
  </si>
  <si>
    <t>Comp. A</t>
  </si>
  <si>
    <t>Comp. B</t>
  </si>
  <si>
    <t>Comp. C</t>
  </si>
  <si>
    <t>EER</t>
  </si>
  <si>
    <t>IEER</t>
  </si>
  <si>
    <t>IPLV</t>
  </si>
  <si>
    <t>Tubes</t>
  </si>
  <si>
    <t>OEL/TPTL</t>
  </si>
  <si>
    <t>Ref Charge Limits</t>
  </si>
  <si>
    <t>Even</t>
  </si>
  <si>
    <t>R410a</t>
  </si>
  <si>
    <t>ZPT32K5E-PFV</t>
  </si>
  <si>
    <t>ZP16K5E</t>
  </si>
  <si>
    <t>OEL</t>
  </si>
  <si>
    <t>ZPT40K5E-PFV</t>
  </si>
  <si>
    <t>ZP20K5E</t>
  </si>
  <si>
    <t>ZPT42K5E-PFV</t>
  </si>
  <si>
    <t>ZP21K5E</t>
  </si>
  <si>
    <t>***</t>
  </si>
  <si>
    <t>ZPT48K5E-PFV</t>
  </si>
  <si>
    <t>ZP24K5E</t>
  </si>
  <si>
    <t>ZPT50K5E-PFV</t>
  </si>
  <si>
    <t>ZP25K5E</t>
  </si>
  <si>
    <t>ZPT58K5E-PFV</t>
  </si>
  <si>
    <t>ZP29K5E</t>
  </si>
  <si>
    <t>ZPT62K5E-PFV</t>
  </si>
  <si>
    <t>ZP31K5E</t>
  </si>
  <si>
    <t>ZPT134KZE-TF5/TF7/TFD/TFE</t>
  </si>
  <si>
    <t>ZP67KZE</t>
  </si>
  <si>
    <t>R134a</t>
  </si>
  <si>
    <t>TPTL</t>
  </si>
  <si>
    <t>R410A</t>
  </si>
  <si>
    <t>ZPT152KZE-TF5/TF7/TFD/TFE</t>
  </si>
  <si>
    <t>ZP76KZE</t>
  </si>
  <si>
    <t>ZPT88K5E-TF5/TFD/TFE/PFV</t>
  </si>
  <si>
    <t>ZP44K5E</t>
  </si>
  <si>
    <t>ZPT98K5E-TF5/TFD/TFE</t>
  </si>
  <si>
    <t>ZP49K5E</t>
  </si>
  <si>
    <t>ZPT102K5E-TF5/TF7/TFD/TFE</t>
  </si>
  <si>
    <t>ZP51K5E</t>
  </si>
  <si>
    <t>ZPT108K5E-TF5/TFD/TFE</t>
  </si>
  <si>
    <t>ZP54K5E</t>
  </si>
  <si>
    <t>ZPT114K5E-TF5/TFD/TFE/PFV</t>
  </si>
  <si>
    <t>ZP57K5E</t>
  </si>
  <si>
    <t>ZHT80KCE-TFD</t>
  </si>
  <si>
    <t>ZH40KCE</t>
  </si>
  <si>
    <t>R134a/R407c</t>
  </si>
  <si>
    <t>ZRT122KCE-TFD</t>
  </si>
  <si>
    <t>ZR61KCE</t>
  </si>
  <si>
    <t>ZPT466KZE-TED / TE5 / TEE</t>
  </si>
  <si>
    <t>ZP233KZE</t>
  </si>
  <si>
    <t>ZPT122K5E-TF5/TFD/TFE</t>
  </si>
  <si>
    <t>ZP61K5E</t>
  </si>
  <si>
    <t>ZPT586KZE-TE5/TED/TEE</t>
  </si>
  <si>
    <t>ZP293KZE</t>
  </si>
  <si>
    <t>R407c</t>
  </si>
  <si>
    <t>ZRT136KCE-TFD/TF5/TFE</t>
  </si>
  <si>
    <t>ZR68KCE</t>
  </si>
  <si>
    <t>ZPT134KCE-TF5/TF7/TFD/TFE</t>
  </si>
  <si>
    <t>ZP67KCE</t>
  </si>
  <si>
    <t>ZRT144KCE-TF5/TFD/TFE</t>
  </si>
  <si>
    <t>ZR72KCE</t>
  </si>
  <si>
    <t>ZPT144KCE-TF5/TF7/TFD/TFE</t>
  </si>
  <si>
    <t>ZP72KCE</t>
  </si>
  <si>
    <t>ZPT152KCE-TF5/TF7/TFD/TFE</t>
  </si>
  <si>
    <t>ZP76KCE</t>
  </si>
  <si>
    <t>ZRT162KCE-TF5/TF7/TFD/TFE</t>
  </si>
  <si>
    <t>ZR81KCE</t>
  </si>
  <si>
    <t>ZHT100KCE-TE5/TE7/TED/TEE</t>
  </si>
  <si>
    <t>ZH50KCE</t>
  </si>
  <si>
    <t>ZPT166KCE-TF5/TF7/TFD/TFE</t>
  </si>
  <si>
    <t>ZP83KCE</t>
  </si>
  <si>
    <t>ZPT182KCE-TF5/TF7/TFD/TFE</t>
  </si>
  <si>
    <t>ZP91KCE</t>
  </si>
  <si>
    <t>ZRT188KCE-TF5/TF7/TFD/TFE</t>
  </si>
  <si>
    <t>ZR94KCE</t>
  </si>
  <si>
    <t>ZHT128KCE-TE5/TE7/TED/TEE</t>
  </si>
  <si>
    <t>ZH64KCE</t>
  </si>
  <si>
    <t>ZRT216KCE-TF5/TF7/TFD/TFE</t>
  </si>
  <si>
    <t>ZR108KCE</t>
  </si>
  <si>
    <t>ZPT208KCE-TF5/TF7/TFD/TFE</t>
  </si>
  <si>
    <t>ZP104KCE</t>
  </si>
  <si>
    <t>ZHT150KCE-TE5/TE7/TED/TEE</t>
  </si>
  <si>
    <t>ZH75KCE</t>
  </si>
  <si>
    <t>ZRT250KCE-TF5/TF7/TFD/TFE</t>
  </si>
  <si>
    <t>ZR125KCE</t>
  </si>
  <si>
    <t>ZPT244KCE-TF5/TF7/TFD/TFE</t>
  </si>
  <si>
    <t>ZP122KCE</t>
  </si>
  <si>
    <t>ZPT274KCE-TF5/TF7/TFD/TFE</t>
  </si>
  <si>
    <t>ZP137KCE</t>
  </si>
  <si>
    <t>ZRT288KCE-TF5/TF7/TFD/TFE</t>
  </si>
  <si>
    <t>ZR144KCE</t>
  </si>
  <si>
    <t>ZPT274KZE-TF5/TF7/TFD/TFE</t>
  </si>
  <si>
    <t>ZP137KZE</t>
  </si>
  <si>
    <t>ZHT200KCE-TE5/TE7/TED/TEE</t>
  </si>
  <si>
    <t>ZH100KCE</t>
  </si>
  <si>
    <t>ZRT320KCE-TE5/TE7/TED/TEE</t>
  </si>
  <si>
    <t>ZR160KCE</t>
  </si>
  <si>
    <t>ZPT308KCE-TE5/TE7/TED/TEE/TF7/TFD</t>
  </si>
  <si>
    <t>ZP154KCE</t>
  </si>
  <si>
    <t>ZP154KZE</t>
  </si>
  <si>
    <t>ZRT380KCE-TE5/TE7/TED/TEE</t>
  </si>
  <si>
    <t>ZR190KCE</t>
  </si>
  <si>
    <t>ZP182KCE</t>
  </si>
  <si>
    <t>ZP182KZE</t>
  </si>
  <si>
    <t>ZHT250KCE-TE5/TE7/TED/TEE</t>
  </si>
  <si>
    <t>ZH125KCE</t>
  </si>
  <si>
    <t>ZHT300KCE-TE5/TE7/TED/TEE</t>
  </si>
  <si>
    <t>ZH150KCE</t>
  </si>
  <si>
    <t>ZPT472KCE-TE5/TE7/TED/TEE</t>
  </si>
  <si>
    <t>ZP236KCE</t>
  </si>
  <si>
    <t>ZRT500KCE-TE5/TE7/TEC/TED/TEE</t>
  </si>
  <si>
    <t>ZR250KCE</t>
  </si>
  <si>
    <t>ZPT592KWE-TE5/TE7/TED/TEE</t>
  </si>
  <si>
    <t>ZP296KWE</t>
  </si>
  <si>
    <t>ZRT600KCE-TE5/TE7/TEC/TED/TEE</t>
  </si>
  <si>
    <t>ZR300KCE</t>
  </si>
  <si>
    <t>ZPT592KCE-TE5/TE7/TED/TEE</t>
  </si>
  <si>
    <t>ZP296KCE</t>
  </si>
  <si>
    <t>ZRT620KCE-TE7/TEC/TED</t>
  </si>
  <si>
    <t>ZR310KCE</t>
  </si>
  <si>
    <t>ZPT770KWE-TE5/TE7/TED/TEE</t>
  </si>
  <si>
    <t>ZP385KWE</t>
  </si>
  <si>
    <t>ZRT760KCE-TE5/TE7/TEC/TED/TEE</t>
  </si>
  <si>
    <t>ZR380KCE</t>
  </si>
  <si>
    <t>ZPT770KCE-TE5/TE7/TED/TEE</t>
  </si>
  <si>
    <t>ZP385KCE</t>
  </si>
  <si>
    <t>ZPT970KWE-TED/TE7/TEE</t>
  </si>
  <si>
    <t>ZP485KWE</t>
  </si>
  <si>
    <t>ZPT970KCE-TED/TE7/TEE</t>
  </si>
  <si>
    <t>ZP485KCE</t>
  </si>
  <si>
    <t>ZRT96KCE-TF5/TFD</t>
  </si>
  <si>
    <t>ZR48KCE</t>
  </si>
  <si>
    <t>Trio</t>
  </si>
  <si>
    <t>ZPY309KCE-TF5/TF7/TFD/TFE</t>
  </si>
  <si>
    <t>ZP103KCE</t>
  </si>
  <si>
    <t>ZRY324KCE-TF5/TF7/TFD/TFE</t>
  </si>
  <si>
    <t>ZRY375KCE-TF5/TF7/TFD/TFE</t>
  </si>
  <si>
    <t>ZPY360KCE-TF5/TF7/TFD/TFE</t>
  </si>
  <si>
    <t>ZP120KCE</t>
  </si>
  <si>
    <t>ZPY411KCE-TF5/TF7/TFD/TFE</t>
  </si>
  <si>
    <t>ZRY432KCE-TF5/TF7/TFD/TFE</t>
  </si>
  <si>
    <t>ZRY480KCE-TE5/TE7/TED/TEE/TFD</t>
  </si>
  <si>
    <t>ZPY462KCE-TF7/TFD/TE5/TE7/TED/TEE</t>
  </si>
  <si>
    <t>ZRY570KCE-TFD/TE5/TE7/TED/TEE</t>
  </si>
  <si>
    <t>ZPY546KCE-TFD/TE5/TE7/TED/TEE</t>
  </si>
  <si>
    <t>ZPY708KCE-TE5/TE7/TED/TEE</t>
  </si>
  <si>
    <t>ZRY750KCE-TE5/TE7/TEC/TED/TEE</t>
  </si>
  <si>
    <t>ZPY411KZE-TF5/TF7/TFD/TFE</t>
  </si>
  <si>
    <t>ZPY888KWE-TE5/TE7/TED/TEE</t>
  </si>
  <si>
    <t>ZRY900KCE-TE5/TE7/TEC/TED/TEE</t>
  </si>
  <si>
    <t>ZRY930KCE-TE7/TEC/TED</t>
  </si>
  <si>
    <t>ZPY462KZE-TF5/TF7/TFD/TFE</t>
  </si>
  <si>
    <t>ZPY888KCE-TE5/TE7/TED/TEE</t>
  </si>
  <si>
    <t>ZPY546KZE-TF5/TF7/TFD/TFE</t>
  </si>
  <si>
    <t xml:space="preserve">ZPY699KCE-TED/TE5/TE7/TEE (export only) </t>
  </si>
  <si>
    <t xml:space="preserve">ZP233KCE SXL </t>
  </si>
  <si>
    <t>Reference BOM / No US Sales</t>
  </si>
  <si>
    <t>ZPY699KZE-TE5/TE7/TED/TEE</t>
  </si>
  <si>
    <t>ZPY115MWE-TE5/TE7/TED/TEE</t>
  </si>
  <si>
    <t>ZRY114MCE-TE5/TE7/TEC/TED/TEE</t>
  </si>
  <si>
    <t>ZPY115MCE-TE5/TE7/TEC/TED/TEE</t>
  </si>
  <si>
    <t>ZPM125MCE-TE7/TED/TEE/XE5</t>
  </si>
  <si>
    <t>Uneven</t>
  </si>
  <si>
    <t>ZPY145MWE-DE5/TE7/TED/TEE</t>
  </si>
  <si>
    <t xml:space="preserve">ZPY879KCE-TED/TE5/TE7/TEE (export only) </t>
  </si>
  <si>
    <t xml:space="preserve">ZP293KCE SXL </t>
  </si>
  <si>
    <t>ZPY879KZE-TE5/TE7/TED/TEE</t>
  </si>
  <si>
    <t>ZPM135MCE-TE7/TED/TEE/XE5</t>
  </si>
  <si>
    <t>ZPY145MCE-DE5/TE7/TED/TEE</t>
  </si>
  <si>
    <t>ZPU47K5E-PFV</t>
  </si>
  <si>
    <t>ZPU56K5E-TFD</t>
  </si>
  <si>
    <t>ZPU58K5E-TFD</t>
  </si>
  <si>
    <t>ZP34K5E</t>
  </si>
  <si>
    <t>ZPU62K5E-TFD</t>
  </si>
  <si>
    <t>ZP38K5E</t>
  </si>
  <si>
    <t>ZPU76K5E-TFD</t>
  </si>
  <si>
    <t>ZP42K5E</t>
  </si>
  <si>
    <t>ZPU78K5E-TFD</t>
  </si>
  <si>
    <t>ZPU80K5E-TFD/TF5/TFE</t>
  </si>
  <si>
    <t xml:space="preserve">OEL </t>
  </si>
  <si>
    <t>ZPU85K5E-TFD</t>
  </si>
  <si>
    <t>ZPU87K5E-TFD</t>
  </si>
  <si>
    <t>ZP36K5E</t>
  </si>
  <si>
    <t>ZPU88K5E-TFD</t>
  </si>
  <si>
    <t>ZPU95K5E-TFD</t>
  </si>
  <si>
    <t>ZPU100K5E-TFD</t>
  </si>
  <si>
    <t>ZP39K5E</t>
  </si>
  <si>
    <t>ZPU109KCE-TF5/TFD/TFE</t>
  </si>
  <si>
    <t>ZPU122KCE-TFD</t>
  </si>
  <si>
    <t>ZP50K3E</t>
  </si>
  <si>
    <t>ZPU123KCE-TFD/TF5/TFE</t>
  </si>
  <si>
    <t>ZPU137KCE-TFD/TFE/TF5</t>
  </si>
  <si>
    <t xml:space="preserve">Released </t>
  </si>
  <si>
    <t>ZP91KZE</t>
  </si>
  <si>
    <t>ZPU152KCE-TF5/TF7/TFD/TFE</t>
  </si>
  <si>
    <t>ZP61KCE</t>
  </si>
  <si>
    <t>ZP122KZE</t>
  </si>
  <si>
    <t>ZPU158KCE-TFD/TF5/TF7/TFE</t>
  </si>
  <si>
    <t>ZPU165KCE-TFD/TF5/TFE</t>
  </si>
  <si>
    <t>ZPU174KCE-TFD</t>
  </si>
  <si>
    <t>ZPU171KCE-TFD/TFE/TF7/TF5</t>
  </si>
  <si>
    <t>ZPU176KCE-TFD</t>
  </si>
  <si>
    <t>ZPU158KZE-TF5/TFD/TFE/TF7</t>
  </si>
  <si>
    <t>ZRU178KCE-TFD</t>
  </si>
  <si>
    <t>ZR84KCE</t>
  </si>
  <si>
    <t>ZPU171KZE-TF5/TFD/TFE/TF7</t>
  </si>
  <si>
    <t>ZP104KZE</t>
  </si>
  <si>
    <t>ZPU180KCE-TFD</t>
  </si>
  <si>
    <t>ZPU174KZE-TF5/TFD/TFE/TF7</t>
  </si>
  <si>
    <t>ZP83KZE</t>
  </si>
  <si>
    <t>ZPU204KCE-TF5/TF7/TFD/TFE</t>
  </si>
  <si>
    <t>ZPU180KZE-TF5/TFD/TFE/TF7</t>
  </si>
  <si>
    <t>ZPU226KZE-TF5/TFD/TFE/TF7</t>
  </si>
  <si>
    <t>ZPU210KCE-TFD</t>
  </si>
  <si>
    <t>ZP90KCE</t>
  </si>
  <si>
    <t>ZPU223KCE-TFD</t>
  </si>
  <si>
    <t>ZPU258KZE-TF5/TFD/TFE/TF7</t>
  </si>
  <si>
    <t>ZPU226KCE-TF5/TF7/TFD/TFE</t>
  </si>
  <si>
    <t>ZPU237KCE-TZ5/TZ7/TZD/TZE</t>
  </si>
  <si>
    <t>ZPU241KCE-TF5/TF7/TFD/TFE</t>
  </si>
  <si>
    <t>ZPU257KCE-TFD</t>
  </si>
  <si>
    <t>ZPU258KCE-TXD/TZD</t>
  </si>
  <si>
    <t>ZPU260KCE-TF5/TF7/TFD/TFE</t>
  </si>
  <si>
    <t>ZPU259KCE-TFD</t>
  </si>
  <si>
    <t>ZPU274KCE-TFD</t>
  </si>
  <si>
    <t>ZPU678KZE-TE5/TE7/TED/TEE</t>
  </si>
  <si>
    <t>ZPU272KCE-TZ5/TZ7/TZD</t>
  </si>
  <si>
    <t>ZRU285KCE-TM5/TM7/TMD/TME</t>
  </si>
  <si>
    <t>Digital</t>
  </si>
  <si>
    <t>ZPU285KCE-TZ5/TZ7/TZD/TXD/TFD</t>
  </si>
  <si>
    <t>ZRU315KCE-TZD/TFD</t>
  </si>
  <si>
    <t>ZPU302KCE-TFD</t>
  </si>
  <si>
    <t>ZPU304KCE-TM5/TMD/TME</t>
  </si>
  <si>
    <t>ZPU319KCE-TZD/TFD</t>
  </si>
  <si>
    <t>ZRU350KCE-TE5/TED</t>
  </si>
  <si>
    <t>ZPU336KCE-TE5/TED</t>
  </si>
  <si>
    <t>TPTL, OEL</t>
  </si>
  <si>
    <t>ZPU418KCE-TE5/TE7/TED/TEE</t>
  </si>
  <si>
    <t>ZPU526KZE-TE5/TE7/TED/TEE</t>
  </si>
  <si>
    <t>ZPU532KCE-TE5/TED/TEE</t>
  </si>
  <si>
    <t>ZRU560KCE-TED/TWD</t>
  </si>
  <si>
    <t>ZPU567KCE-TE7/TE5/TED/TEE</t>
  </si>
  <si>
    <t>ZPU681KWE-TED</t>
  </si>
  <si>
    <t>ZPU681KCE-TE5/TED</t>
  </si>
  <si>
    <t>ZPU870KWE-TED</t>
  </si>
  <si>
    <t>ZPU870KCE-XED/TE7/TED/TEE</t>
  </si>
  <si>
    <t>Two Stage</t>
  </si>
  <si>
    <t>ZPS49K5E</t>
  </si>
  <si>
    <t>ZPSU58K5E-TFD/TF5/TFE</t>
  </si>
  <si>
    <t>ZPS30K5E</t>
  </si>
  <si>
    <t xml:space="preserve">ZP28K5E </t>
  </si>
  <si>
    <t>ZPSU60K5E-TF5/TFD/TFE</t>
  </si>
  <si>
    <t>ZPS26K5E</t>
  </si>
  <si>
    <t>ZPSU66K5E-TFE/TFD/TF5</t>
  </si>
  <si>
    <t>ZPS35K5E</t>
  </si>
  <si>
    <t>ZPSU69K5E-TF5/TFD/TFE</t>
  </si>
  <si>
    <t>ZPSU79K5E-TF5/TFD/TFE</t>
  </si>
  <si>
    <t>ZPSU83K5E-TFD/TFE/TF5</t>
  </si>
  <si>
    <t>ZPSU84K5E-TF5/TFD/TFE</t>
  </si>
  <si>
    <t>ZPS40K5E</t>
  </si>
  <si>
    <t>ZPSU93K5E-TFD/TFE/TF5</t>
  </si>
  <si>
    <t>ZPSU11M5E-TFD/TFE/TF5</t>
  </si>
  <si>
    <t>ZPS60K5E</t>
  </si>
  <si>
    <t>ZPSU16MCE-TFD/TFE/TF5</t>
  </si>
  <si>
    <t>ZPSU25MCE-TMD/TF5</t>
  </si>
  <si>
    <t>ZPS104KCE</t>
  </si>
  <si>
    <t>ZPSU30MCE-TMD/TF5</t>
  </si>
  <si>
    <t>ZPS122KCE</t>
  </si>
  <si>
    <t>ZPSU10MCE-TF5/TFD/TFE</t>
  </si>
  <si>
    <t>ZPSU13MCE-TF5/TFD/TFE</t>
  </si>
  <si>
    <t>ZPS51K5E</t>
  </si>
  <si>
    <t>ZPM317KCE-TFD/TF5/TFE</t>
  </si>
  <si>
    <t>ZPSR70K5E-TF5/TFD/TFE</t>
  </si>
  <si>
    <t>Variable Speed</t>
  </si>
  <si>
    <t>ZPSR89K5E-TF5/TFD/TFE</t>
  </si>
  <si>
    <t>ZPSR15MCE-TF5/TFD/TFE</t>
  </si>
  <si>
    <t>ZPS76KCE</t>
  </si>
  <si>
    <t>ZPS83KCE</t>
  </si>
  <si>
    <t>ZPSM15M5E-TFD</t>
  </si>
  <si>
    <t>Infinite</t>
  </si>
  <si>
    <t>ZRDU11MCE-TF5/TF7/TFD</t>
  </si>
  <si>
    <t>ZRD61KCE</t>
  </si>
  <si>
    <t>ZR54KCE</t>
  </si>
  <si>
    <t>12.0 lbs</t>
  </si>
  <si>
    <t>ZRDT12MCE-TF5/TF7/TFD/TFE</t>
  </si>
  <si>
    <t>ZPDU12M5E-TFD/TFE/TF5</t>
  </si>
  <si>
    <t>ZPD72KCE</t>
  </si>
  <si>
    <t>ZPDT12MCE-TF5/TFD/TFE</t>
  </si>
  <si>
    <t>ZPD61KCE</t>
  </si>
  <si>
    <t>ZRDU13MCE-TF5/TF7/TFD</t>
  </si>
  <si>
    <t>ZRD72KCE</t>
  </si>
  <si>
    <t>ZPDU13MCE-TFD</t>
  </si>
  <si>
    <t>ZRDT14MCE-TF5/TF7/TFD</t>
  </si>
  <si>
    <t>ZPDT14MCE-TF5/TF7/TFD/TFE</t>
  </si>
  <si>
    <t>ZPDU15MCE-TF5/TFD/TF7/TFE</t>
  </si>
  <si>
    <t>ZPDT16MCE-TFD/TFE</t>
  </si>
  <si>
    <t>ZPD83KCE</t>
  </si>
  <si>
    <t>ZRDT16MCE-TF7/TFD</t>
  </si>
  <si>
    <t>ZRD81KCE</t>
  </si>
  <si>
    <t>ZPDU17MCE-TF5/TFD/TF7/TFE</t>
  </si>
  <si>
    <t>ZPDU17NCE-TF5/TFD/TF7/TFE</t>
  </si>
  <si>
    <t>ZPD104KCE</t>
  </si>
  <si>
    <t>ZPDU18MCE-TFD/TF5/TFE/TF7</t>
  </si>
  <si>
    <t>ZPDT18MCE-TF5/TF7/TFD/TFE</t>
  </si>
  <si>
    <t>ZPD91KCE</t>
  </si>
  <si>
    <t>ZPDU18NCE-TFD/TF5/TFE/TF7</t>
  </si>
  <si>
    <t>ZPDU21MCE-TF5/TF7/TFD/TFE</t>
  </si>
  <si>
    <t>ZPD122KCE</t>
  </si>
  <si>
    <t>ZPDT21MCE-TF5/TF7/TFD/TFE</t>
  </si>
  <si>
    <t>ZPDU22MCE-TF5/TFD/TFE</t>
  </si>
  <si>
    <t>ZRDT25MCE-TF5/TFD</t>
  </si>
  <si>
    <t>ZRD125KCE</t>
  </si>
  <si>
    <t>19.2 lbs</t>
  </si>
  <si>
    <t>ZPDT25MCE-TF5/TF7/TFD/TFE</t>
  </si>
  <si>
    <t>ZPDU25MCE-TF5/TFD/TFE</t>
  </si>
  <si>
    <t>ZPD154KCE</t>
  </si>
  <si>
    <t>ZPDT24MCE-TF5/TF7/TFD/TFE</t>
  </si>
  <si>
    <t>ZPDU26MCE-TZ5/TZ7/TZD/TZE</t>
  </si>
  <si>
    <t>ZPDT27MCE-TF5/TF7/TFD/TFE</t>
  </si>
  <si>
    <t>ZPD137KCE</t>
  </si>
  <si>
    <t>ZPDT31MCE-TE5/TE7/TED/TEE</t>
  </si>
  <si>
    <t>ZPDT36MCE-TE5/TE7/TED/TEE</t>
  </si>
  <si>
    <t>ZPD182KCE</t>
  </si>
  <si>
    <t>ZPDU42MCE-TED/TE5/TE7/TEE</t>
  </si>
  <si>
    <t xml:space="preserve">TPTL </t>
  </si>
  <si>
    <t>ZPVU0542E-2ZD</t>
  </si>
  <si>
    <t>ZPV0212E</t>
  </si>
  <si>
    <t>ZPVU0682E-2ZD</t>
  </si>
  <si>
    <t>ZPV0282E</t>
  </si>
  <si>
    <t>ZPVU0782E-2ZD</t>
  </si>
  <si>
    <t>ZPV0382E</t>
  </si>
  <si>
    <t>ZPVU0802E-2ZD</t>
  </si>
  <si>
    <t>ZPVU0892E</t>
  </si>
  <si>
    <t>ZPVU0952E</t>
  </si>
  <si>
    <t>ZPVU1622E</t>
  </si>
  <si>
    <t>ZPV0662E</t>
  </si>
  <si>
    <t>ZPVU1782E</t>
  </si>
  <si>
    <t>ZPVU1922E</t>
  </si>
  <si>
    <t>ZPV0962E</t>
  </si>
  <si>
    <t>ZPVU2082E</t>
  </si>
  <si>
    <t>ZPVU2382E</t>
  </si>
  <si>
    <t>ZPVU238ZE-5M5/7MD/7ME</t>
  </si>
  <si>
    <t>ZPVU2632E</t>
  </si>
  <si>
    <t>ZPVU263ZE-5M5/7MD/7ME</t>
  </si>
  <si>
    <t>ZPVU306ZE</t>
  </si>
  <si>
    <t>ZPVU358ZE</t>
  </si>
  <si>
    <t>Assumptions:</t>
  </si>
  <si>
    <t>IEER/ IPLV Conditions for VS</t>
  </si>
  <si>
    <t>IEER/ IPLV Conditions for Fixed Speed</t>
  </si>
  <si>
    <t xml:space="preserve">Fixed, Digital and 2-stage Capacity Point: </t>
  </si>
  <si>
    <t>45F/130F/20F/15F/95F</t>
  </si>
  <si>
    <t>IEER Conditions:</t>
  </si>
  <si>
    <t>IPLV Conditions:</t>
  </si>
  <si>
    <t xml:space="preserve">*Target Load IPLV is based off of A/C Chillers </t>
  </si>
  <si>
    <t>60Hz</t>
  </si>
  <si>
    <t>Evap. Temp.</t>
  </si>
  <si>
    <t>Cond. Temp.</t>
  </si>
  <si>
    <t>CVS Variable Speed Capacity Point:</t>
  </si>
  <si>
    <t xml:space="preserve">5400 RPM </t>
  </si>
  <si>
    <t>UVS Variable Speed Capacity Point:</t>
  </si>
  <si>
    <t>4500 RPM</t>
  </si>
  <si>
    <t xml:space="preserve">*Use nominal ARI speeds for 100% Target Load.  UVS has a RPM limit of 1650-4500 RPM and CVS has a limit of 1800-7200 </t>
  </si>
  <si>
    <t>ZPVU0542E</t>
  </si>
  <si>
    <t>ZPVU0782E</t>
  </si>
  <si>
    <t>ZPVU0882E</t>
  </si>
  <si>
    <t xml:space="preserve">** For all adjustable data (variable speed, digital) optimized to achieve closest actual load (%). There is a way to get higher IEER/IPLV but will not achieve target loads. </t>
  </si>
  <si>
    <t>FL</t>
  </si>
  <si>
    <t>Capacity</t>
  </si>
  <si>
    <t xml:space="preserve">Rev Level </t>
  </si>
  <si>
    <t xml:space="preserve">Rev Date </t>
  </si>
  <si>
    <t>Changer</t>
  </si>
  <si>
    <t xml:space="preserve"> Details </t>
  </si>
  <si>
    <t>Pelsor</t>
  </si>
  <si>
    <t>Smith</t>
  </si>
  <si>
    <t>Changed ZP44KCE's to ZP44K5E's</t>
  </si>
  <si>
    <t xml:space="preserve">Changed "ZPU226KCE" to Reference BOM; Updated performance to 228K from 230K </t>
  </si>
  <si>
    <t xml:space="preserve">Added ZPDU42MCE  to product list </t>
  </si>
  <si>
    <t>Revised ZPU418KCE "Assembled Multiple" to "Yes"</t>
  </si>
  <si>
    <t>Updated CVS tandems names due to incorrect numbers</t>
  </si>
  <si>
    <t xml:space="preserve">Updated ZPM317KCE to "REFERENCE BOM ONLY"  </t>
  </si>
  <si>
    <t>Added ZPU80K5E</t>
  </si>
  <si>
    <t>updated ZPVU2632 and ZPVU2382E Release to Q2 FY18</t>
  </si>
  <si>
    <t>LCS and Zenith Trios Released  for Assembled Mulitple</t>
  </si>
  <si>
    <t xml:space="preserve">Added ZPDU12M5E and ZPU123K5E </t>
  </si>
  <si>
    <t xml:space="preserve">Final release ZPU109KCE, ZPU137KCE, and ZPU83K5E. </t>
  </si>
  <si>
    <t xml:space="preserve">Added Variable speed, 2-stage, digital rating conditon (Freq + RPM) </t>
  </si>
  <si>
    <t>Revised Variable speed models to be nomimal capacity at 5400RPM</t>
  </si>
  <si>
    <t>Added ZPUS58,60,66,69, 79,83, 84 and 93K5E</t>
  </si>
  <si>
    <t xml:space="preserve">Added ZPSU10 and 16MCE </t>
  </si>
  <si>
    <t xml:space="preserve">Added ZPSR11M5E </t>
  </si>
  <si>
    <t>Added ZPSU11 and 13M5E</t>
  </si>
  <si>
    <t xml:space="preserve">Released ZPU109, 137KCE </t>
  </si>
  <si>
    <t xml:space="preserve">Added ZPU204KCE </t>
  </si>
  <si>
    <t xml:space="preserve">Added ZPY696 and ZPY796KCE (Export Only) </t>
  </si>
  <si>
    <t>Reference BOM release ZPY273KCE</t>
  </si>
  <si>
    <t xml:space="preserve">Reference BOM Release ZRT500KCE </t>
  </si>
  <si>
    <t xml:space="preserve">Added ZRDT96KCE </t>
  </si>
  <si>
    <t xml:space="preserve">Added ZPVU2282E (Export Only) </t>
  </si>
  <si>
    <t xml:space="preserve">Added ZPVU2082E </t>
  </si>
  <si>
    <t xml:space="preserve">Added ZPY14MCE </t>
  </si>
  <si>
    <t xml:space="preserve">Added ZPU171KCE </t>
  </si>
  <si>
    <t>Witt</t>
  </si>
  <si>
    <t>Added ZPVU0542E</t>
  </si>
  <si>
    <t>Added UVS Tandem Models</t>
  </si>
  <si>
    <t>Added ZH* Tandem Models</t>
  </si>
  <si>
    <t>Added KZ-K1 Tandems &amp; Trios</t>
  </si>
  <si>
    <t>Revised "ZPU123K5E" Model Name to "ZPU123KCE"</t>
  </si>
  <si>
    <t>Updated UVS &amp; KZ/K1 Multiples Models</t>
  </si>
  <si>
    <t>Revised ZPSU66K5E &amp; ZPSU69K5E Compressor Models</t>
  </si>
  <si>
    <t>Revised ZPU47K5E Compressor Models</t>
  </si>
  <si>
    <t>Updated Released Model Combinations</t>
  </si>
  <si>
    <t>Adding 2-Stage Models &amp; Sheet Updates</t>
  </si>
  <si>
    <t>Kahle</t>
  </si>
  <si>
    <t>Adding 12-15T ZPKZ Models with Efficiency Metrics</t>
  </si>
  <si>
    <t>ZPSU26MCE-TMD/TF5</t>
  </si>
  <si>
    <t>ZPS137KCE</t>
  </si>
  <si>
    <t>ZPT122KCE-TFD/TF5/TFE</t>
  </si>
  <si>
    <t>ZPT166KZE-TF5/TFD/TFE</t>
  </si>
  <si>
    <t>ZPT182KZE-TF5/TFD/TFE</t>
  </si>
  <si>
    <t>ZPT208KZE-TF5/TFD/TFE</t>
  </si>
  <si>
    <t>ZPT244KZE-TF5/TF7/TFD/TFE</t>
  </si>
  <si>
    <t>ZPT308KZE-TF5/TFD/TFE</t>
  </si>
  <si>
    <t>ZPT364KCE-TE5/TE7/TED/TEE/TFD</t>
  </si>
  <si>
    <t>ZPT364KZE-TF5/TFD/TFE</t>
  </si>
  <si>
    <t>ZPU213KZE-TFD/TF5/TFE</t>
  </si>
  <si>
    <t>ZPU291KZE-TF5/TFD/TFE</t>
  </si>
  <si>
    <t>ZPU319KZE-TF5/TF7/TFD/TFE</t>
  </si>
  <si>
    <t>ZPU336KZE-TF5/TF7/TFD/TFE</t>
  </si>
  <si>
    <t>ZPU370KZE-TMD/TM5/TME</t>
  </si>
  <si>
    <t>ZPU387KZE-TMD/TM5/TME</t>
  </si>
  <si>
    <t>ZPU415KZE-TMD/TM5/TME</t>
  </si>
  <si>
    <t>ZPU430KZE-TMD/TM5/TME</t>
  </si>
  <si>
    <t>ZPU447KZE-TMD/TM5/TME</t>
  </si>
  <si>
    <t>ZPU475KZE-TMD/TM5/TME</t>
  </si>
  <si>
    <t>ZPSR11M5E- TFD/TFE/TF5</t>
  </si>
  <si>
    <t>ZPSY14M5E-TF5/TFD/TFE</t>
  </si>
  <si>
    <t>Added Add'l Models &amp; Updated with ref. charge for each model.
Removed models that have since been made obsolete / have single compressors no longer availble.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</si>
</sst>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6500"/>
      <name val="Calibri"/>
      <family val="2"/>
      <scheme val="minor"/>
    </font>
    <font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3">
    <xf numFmtId="0" fontId="0" fillId="0" borderId="0"/>
    <xf numFmtId="0" fontId="9" fillId="2" borderId="0" applyNumberFormat="0" applyBorder="0" applyAlignment="0" applyProtection="0"/>
    <xf numFmtId="0" fontId="16" fillId="7" borderId="0" applyNumberFormat="0" applyBorder="0" applyAlignment="0" applyProtection="0"/>
  </cellStyleXfs>
  <cellXfs count="131">
    <xf numFmtId="0" fontId="0" fillId="0" borderId="0" xfId="0"/>
    <xf numFmtId="0" fontId="2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0" fontId="8" fillId="0" borderId="0" xfId="0" applyFont="1"/>
    <xf numFmtId="0" fontId="1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4" xfId="0" applyBorder="1"/>
    <xf numFmtId="9" fontId="1" fillId="3" borderId="1" xfId="0" applyNumberFormat="1" applyFont="1" applyFill="1" applyBorder="1" applyAlignment="1">
      <alignment horizontal="right"/>
    </xf>
    <xf numFmtId="0" fontId="0" fillId="4" borderId="0" xfId="0" applyFill="1"/>
    <xf numFmtId="0" fontId="12" fillId="4" borderId="0" xfId="0" applyFont="1" applyFill="1" applyAlignment="1">
      <alignment horizontal="center"/>
    </xf>
    <xf numFmtId="0" fontId="12" fillId="4" borderId="0" xfId="0" applyFont="1" applyFill="1" applyAlignment="1">
      <alignment horizontal="left"/>
    </xf>
    <xf numFmtId="0" fontId="0" fillId="5" borderId="0" xfId="0" applyFill="1"/>
    <xf numFmtId="0" fontId="12" fillId="5" borderId="0" xfId="0" applyFont="1" applyFill="1" applyAlignment="1">
      <alignment horizontal="center"/>
    </xf>
    <xf numFmtId="0" fontId="13" fillId="5" borderId="0" xfId="0" applyFont="1" applyFill="1" applyAlignment="1">
      <alignment horizontal="center" wrapText="1"/>
    </xf>
    <xf numFmtId="0" fontId="12" fillId="5" borderId="0" xfId="0" applyFont="1" applyFill="1" applyAlignment="1">
      <alignment horizontal="left"/>
    </xf>
    <xf numFmtId="0" fontId="3" fillId="3" borderId="1" xfId="0" applyFont="1" applyFill="1" applyBorder="1"/>
    <xf numFmtId="0" fontId="3" fillId="3" borderId="4" xfId="0" applyFont="1" applyFill="1" applyBorder="1"/>
    <xf numFmtId="0" fontId="0" fillId="6" borderId="0" xfId="0" applyFill="1"/>
    <xf numFmtId="0" fontId="12" fillId="6" borderId="0" xfId="0" applyFont="1" applyFill="1" applyAlignment="1">
      <alignment horizontal="center"/>
    </xf>
    <xf numFmtId="0" fontId="12" fillId="6" borderId="0" xfId="0" applyFont="1" applyFill="1" applyAlignment="1">
      <alignment horizontal="left"/>
    </xf>
    <xf numFmtId="0" fontId="6" fillId="8" borderId="0" xfId="2" applyFont="1" applyFill="1" applyBorder="1" applyAlignment="1">
      <alignment horizontal="center" vertical="center"/>
    </xf>
    <xf numFmtId="0" fontId="16" fillId="0" borderId="0" xfId="2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4" fillId="0" borderId="0" xfId="0" applyFont="1"/>
    <xf numFmtId="3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0" xfId="0" applyAlignment="1">
      <alignment vertical="center" textRotation="90"/>
    </xf>
    <xf numFmtId="2" fontId="17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9" fontId="0" fillId="0" borderId="0" xfId="0" applyNumberFormat="1"/>
    <xf numFmtId="2" fontId="0" fillId="0" borderId="0" xfId="0" applyNumberFormat="1"/>
    <xf numFmtId="0" fontId="1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3" fontId="6" fillId="0" borderId="0" xfId="2" applyNumberFormat="1" applyFont="1" applyFill="1" applyBorder="1" applyAlignment="1">
      <alignment horizontal="center" vertical="center"/>
    </xf>
    <xf numFmtId="2" fontId="17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17" fillId="0" borderId="0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2" fontId="17" fillId="0" borderId="12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" fontId="17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2" fontId="6" fillId="0" borderId="1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2" fontId="6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/>
    </xf>
    <xf numFmtId="3" fontId="0" fillId="9" borderId="0" xfId="0" applyNumberFormat="1" applyFill="1" applyBorder="1" applyAlignment="1">
      <alignment horizontal="center" vertical="center"/>
    </xf>
    <xf numFmtId="0" fontId="0" fillId="8" borderId="0" xfId="0" applyFill="1" applyBorder="1" applyAlignment="1">
      <alignment horizontal="center"/>
    </xf>
    <xf numFmtId="0" fontId="6" fillId="9" borderId="0" xfId="0" applyFont="1" applyFill="1" applyBorder="1" applyAlignment="1">
      <alignment horizontal="center" vertical="center"/>
    </xf>
    <xf numFmtId="2" fontId="6" fillId="9" borderId="0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0" fillId="0" borderId="0" xfId="0" applyAlignment="1">
      <alignment horizontal="center" vertical="center" textRotation="90" wrapText="1"/>
    </xf>
    <xf numFmtId="0" fontId="2" fillId="10" borderId="7" xfId="0" applyFont="1" applyFill="1" applyBorder="1" applyAlignment="1">
      <alignment horizontal="center" vertical="center" textRotation="90"/>
    </xf>
    <xf numFmtId="0" fontId="2" fillId="10" borderId="8" xfId="0" applyFont="1" applyFill="1" applyBorder="1" applyAlignment="1">
      <alignment horizontal="center" vertical="center" textRotation="90"/>
    </xf>
    <xf numFmtId="0" fontId="2" fillId="10" borderId="9" xfId="0" applyFont="1" applyFill="1" applyBorder="1" applyAlignment="1">
      <alignment horizontal="center" vertical="center" textRotation="90"/>
    </xf>
    <xf numFmtId="0" fontId="2" fillId="10" borderId="15" xfId="0" applyFont="1" applyFill="1" applyBorder="1" applyAlignment="1">
      <alignment horizontal="center" vertical="center" textRotation="90"/>
    </xf>
    <xf numFmtId="0" fontId="2" fillId="10" borderId="16" xfId="0" applyFont="1" applyFill="1" applyBorder="1" applyAlignment="1">
      <alignment horizontal="center" vertical="center" textRotation="90"/>
    </xf>
    <xf numFmtId="0" fontId="2" fillId="10" borderId="12" xfId="0" applyFont="1" applyFill="1" applyBorder="1" applyAlignment="1">
      <alignment horizontal="center" vertical="center" textRotation="90"/>
    </xf>
    <xf numFmtId="0" fontId="2" fillId="10" borderId="0" xfId="0" applyFont="1" applyFill="1" applyBorder="1" applyAlignment="1">
      <alignment horizontal="center" vertical="center" textRotation="90"/>
    </xf>
    <xf numFmtId="0" fontId="2" fillId="10" borderId="14" xfId="0" applyFont="1" applyFill="1" applyBorder="1" applyAlignment="1">
      <alignment horizontal="center" vertical="center" textRotation="90"/>
    </xf>
    <xf numFmtId="0" fontId="2" fillId="10" borderId="7" xfId="0" applyFont="1" applyFill="1" applyBorder="1" applyAlignment="1">
      <alignment horizontal="center" vertical="center" textRotation="90" wrapText="1"/>
    </xf>
    <xf numFmtId="0" fontId="2" fillId="10" borderId="8" xfId="0" applyFont="1" applyFill="1" applyBorder="1" applyAlignment="1">
      <alignment horizontal="center" vertical="center" textRotation="90" wrapText="1"/>
    </xf>
    <xf numFmtId="0" fontId="2" fillId="10" borderId="17" xfId="0" applyFont="1" applyFill="1" applyBorder="1" applyAlignment="1">
      <alignment horizontal="center" vertical="center" textRotation="90"/>
    </xf>
    <xf numFmtId="0" fontId="14" fillId="0" borderId="2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13" fillId="4" borderId="0" xfId="0" applyFont="1" applyFill="1" applyAlignment="1">
      <alignment horizontal="center" wrapText="1"/>
    </xf>
    <xf numFmtId="0" fontId="15" fillId="0" borderId="0" xfId="0" applyFont="1" applyAlignment="1">
      <alignment horizontal="center"/>
    </xf>
    <xf numFmtId="0" fontId="13" fillId="6" borderId="0" xfId="0" applyFont="1" applyFill="1" applyAlignment="1">
      <alignment horizontal="center" wrapText="1"/>
    </xf>
  </cellXfs>
  <cellStyles count="3">
    <cellStyle name="Bad" xfId="2" builtinId="27"/>
    <cellStyle name="Neutral 2" xfId="1" xr:uid="{BB0F3774-2330-4B06-A0E6-13156231FE9E}"/>
    <cellStyle name="Normal" xfId="0" builtinId="0"/>
  </cellStyles>
  <dxfs count="19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4"/>
        </patternFill>
      </fill>
    </dxf>
    <dxf>
      <font>
        <strike val="0"/>
        <color theme="0"/>
      </font>
      <fill>
        <patternFill>
          <bgColor theme="8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theme="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4"/>
        </patternFill>
      </fill>
    </dxf>
    <dxf>
      <font>
        <strike val="0"/>
        <color theme="0"/>
      </font>
      <fill>
        <patternFill>
          <bgColor theme="8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theme="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4"/>
        </patternFill>
      </fill>
    </dxf>
    <dxf>
      <font>
        <strike val="0"/>
        <color theme="0"/>
      </font>
      <fill>
        <patternFill>
          <bgColor theme="8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theme="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4"/>
        </patternFill>
      </fill>
    </dxf>
    <dxf>
      <font>
        <strike val="0"/>
        <color theme="0"/>
      </font>
      <fill>
        <patternFill>
          <bgColor theme="8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theme="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4"/>
        </patternFill>
      </fill>
    </dxf>
    <dxf>
      <font>
        <strike val="0"/>
        <color theme="0"/>
      </font>
      <fill>
        <patternFill>
          <bgColor theme="8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theme="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4"/>
        </patternFill>
      </fill>
    </dxf>
    <dxf>
      <font>
        <strike val="0"/>
        <color theme="0"/>
      </font>
      <fill>
        <patternFill>
          <bgColor theme="8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4"/>
        </patternFill>
      </fill>
    </dxf>
    <dxf>
      <font>
        <strike val="0"/>
        <color theme="0"/>
      </font>
      <fill>
        <patternFill>
          <bgColor theme="8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theme="5"/>
        </patternFill>
      </fill>
    </dxf>
    <dxf>
      <font>
        <b/>
        <i val="0"/>
        <color rgb="FFFF0000"/>
      </font>
    </dxf>
    <dxf>
      <font>
        <b/>
        <i val="0"/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4"/>
        </patternFill>
      </fill>
    </dxf>
    <dxf>
      <font>
        <strike val="0"/>
        <color theme="0"/>
      </font>
      <fill>
        <patternFill>
          <bgColor theme="8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theme="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4"/>
        </patternFill>
      </fill>
    </dxf>
    <dxf>
      <font>
        <strike val="0"/>
        <color theme="0"/>
      </font>
      <fill>
        <patternFill>
          <bgColor theme="8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theme="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391CB4"/>
      <color rgb="FFFE9CF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2371989</xdr:colOff>
      <xdr:row>0</xdr:row>
      <xdr:rowOff>0</xdr:rowOff>
    </xdr:from>
    <xdr:to>
      <xdr:col>8</xdr:col>
      <xdr:colOff>788409</xdr:colOff>
      <xdr:row>0</xdr:row>
      <xdr:rowOff>1064661</xdr:rowOff>
    </xdr:to>
    <xdr:pic>
      <xdr:nvPicPr>
        <xdr:cNvPr id="2" name="Picture 1" descr="Emerson Electric Company.svg">
          <a:extLst>
            <a:ext uri="{FF2B5EF4-FFF2-40B4-BE49-F238E27FC236}">
              <a16:creationId xmlns:a16="http://schemas.microsoft.com/office/drawing/2014/main" id="{2914197D-D790-4D4C-8808-AC08245FD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439" y="0"/>
          <a:ext cx="2371798" cy="10543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777240</xdr:colOff>
      <xdr:row>7</xdr:row>
      <xdr:rowOff>0</xdr:rowOff>
    </xdr:from>
    <xdr:ext cx="10133333" cy="6628571"/>
    <xdr:pic>
      <xdr:nvPicPr>
        <xdr:cNvPr id="2" name="Picture 1">
          <a:extLst>
            <a:ext uri="{FF2B5EF4-FFF2-40B4-BE49-F238E27FC236}">
              <a16:creationId xmlns:a16="http://schemas.microsoft.com/office/drawing/2014/main" id="{1E610F78-AD0C-4DD8-B214-CF45F12F0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465" y="1381125"/>
          <a:ext cx="10133333" cy="6628571"/>
        </a:xfrm>
        <a:prstGeom prst="rect">
          <a:avLst/>
        </a:prstGeom>
      </xdr:spPr>
    </xdr:pic>
    <xdr:clientData/>
  </xdr:oneCellAnchor>
  <xdr:twoCellAnchor>
    <xdr:from>
      <xdr:col>7</xdr:col>
      <xdr:colOff>260350</xdr:colOff>
      <xdr:row>17</xdr:row>
      <xdr:rowOff>142240</xdr:rowOff>
    </xdr:from>
    <xdr:to>
      <xdr:col>10</xdr:col>
      <xdr:colOff>675640</xdr:colOff>
      <xdr:row>20</xdr:row>
      <xdr:rowOff>144145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E2FF09BA-AA5D-4CA3-863A-00A61F03740F}"/>
            </a:ext>
          </a:extLst>
        </xdr:cNvPr>
        <xdr:cNvSpPr/>
      </xdr:nvSpPr>
      <xdr:spPr>
        <a:xfrm>
          <a:off x="5959475" y="3634740"/>
          <a:ext cx="2812415" cy="57340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647704</xdr:colOff>
      <xdr:row>7</xdr:row>
      <xdr:rowOff>97155</xdr:rowOff>
    </xdr:from>
    <xdr:to>
      <xdr:col>8</xdr:col>
      <xdr:colOff>228601</xdr:colOff>
      <xdr:row>18</xdr:row>
      <xdr:rowOff>5717</xdr:rowOff>
    </xdr:to>
    <xdr:cxnSp macro="">
      <xdr:nvCxnSpPr>
        <xdr:cNvPr id="4" name="Connector: Elbow 3">
          <a:extLst>
            <a:ext uri="{FF2B5EF4-FFF2-40B4-BE49-F238E27FC236}">
              <a16:creationId xmlns:a16="http://schemas.microsoft.com/office/drawing/2014/main" id="{72D71CE3-F2DE-4A8B-BFDC-18AB42FF1F21}"/>
            </a:ext>
          </a:extLst>
        </xdr:cNvPr>
        <xdr:cNvCxnSpPr/>
      </xdr:nvCxnSpPr>
      <xdr:spPr>
        <a:xfrm rot="16200000" flipV="1">
          <a:off x="5093971" y="1946913"/>
          <a:ext cx="2146937" cy="1209672"/>
        </a:xfrm>
        <a:prstGeom prst="bentConnector3">
          <a:avLst>
            <a:gd name="adj1" fmla="val 50000"/>
          </a:avLst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257175</xdr:colOff>
      <xdr:row>24</xdr:row>
      <xdr:rowOff>171450</xdr:rowOff>
    </xdr:from>
    <xdr:to>
      <xdr:col>8</xdr:col>
      <xdr:colOff>28575</xdr:colOff>
      <xdr:row>26</xdr:row>
      <xdr:rowOff>131445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ADBF8AB8-57FD-43EA-A27D-1C10111862E8}"/>
            </a:ext>
          </a:extLst>
        </xdr:cNvPr>
        <xdr:cNvSpPr/>
      </xdr:nvSpPr>
      <xdr:spPr>
        <a:xfrm>
          <a:off x="5981700" y="5000625"/>
          <a:ext cx="581025" cy="34099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55244</xdr:colOff>
      <xdr:row>33</xdr:row>
      <xdr:rowOff>45720</xdr:rowOff>
    </xdr:from>
    <xdr:to>
      <xdr:col>7</xdr:col>
      <xdr:colOff>480059</xdr:colOff>
      <xdr:row>39</xdr:row>
      <xdr:rowOff>123825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CC295CE4-BE9C-43DB-A65F-A19985611214}"/>
            </a:ext>
          </a:extLst>
        </xdr:cNvPr>
        <xdr:cNvSpPr/>
      </xdr:nvSpPr>
      <xdr:spPr>
        <a:xfrm>
          <a:off x="4589144" y="6379845"/>
          <a:ext cx="1605915" cy="116395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1169674</xdr:colOff>
      <xdr:row>4</xdr:row>
      <xdr:rowOff>43820</xdr:rowOff>
    </xdr:from>
    <xdr:to>
      <xdr:col>7</xdr:col>
      <xdr:colOff>295275</xdr:colOff>
      <xdr:row>25</xdr:row>
      <xdr:rowOff>57150</xdr:rowOff>
    </xdr:to>
    <xdr:cxnSp macro="">
      <xdr:nvCxnSpPr>
        <xdr:cNvPr id="7" name="Connector: Elbow 6">
          <a:extLst>
            <a:ext uri="{FF2B5EF4-FFF2-40B4-BE49-F238E27FC236}">
              <a16:creationId xmlns:a16="http://schemas.microsoft.com/office/drawing/2014/main" id="{984EE2E4-7C50-4865-8323-654C8486014E}"/>
            </a:ext>
          </a:extLst>
        </xdr:cNvPr>
        <xdr:cNvCxnSpPr/>
      </xdr:nvCxnSpPr>
      <xdr:spPr>
        <a:xfrm rot="10800000">
          <a:off x="1779274" y="853445"/>
          <a:ext cx="4240526" cy="4223380"/>
        </a:xfrm>
        <a:prstGeom prst="bentConnector3">
          <a:avLst>
            <a:gd name="adj1" fmla="val 50000"/>
          </a:avLst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6</xdr:row>
      <xdr:rowOff>28575</xdr:rowOff>
    </xdr:from>
    <xdr:to>
      <xdr:col>4</xdr:col>
      <xdr:colOff>276226</xdr:colOff>
      <xdr:row>6</xdr:row>
      <xdr:rowOff>40005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6358B8F7-678F-42E8-8528-7ABCBF56AE20}"/>
            </a:ext>
          </a:extLst>
        </xdr:cNvPr>
        <xdr:cNvCxnSpPr/>
      </xdr:nvCxnSpPr>
      <xdr:spPr>
        <a:xfrm flipH="1" flipV="1">
          <a:off x="2828925" y="1219200"/>
          <a:ext cx="1066801" cy="1143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451483</xdr:colOff>
      <xdr:row>15</xdr:row>
      <xdr:rowOff>114301</xdr:rowOff>
    </xdr:from>
    <xdr:to>
      <xdr:col>5</xdr:col>
      <xdr:colOff>64770</xdr:colOff>
      <xdr:row>36</xdr:row>
      <xdr:rowOff>171450</xdr:rowOff>
    </xdr:to>
    <xdr:cxnSp macro="">
      <xdr:nvCxnSpPr>
        <xdr:cNvPr id="9" name="Connector: Elbow 8">
          <a:extLst>
            <a:ext uri="{FF2B5EF4-FFF2-40B4-BE49-F238E27FC236}">
              <a16:creationId xmlns:a16="http://schemas.microsoft.com/office/drawing/2014/main" id="{CD025C78-DF04-47DB-80E7-C5B715192821}"/>
            </a:ext>
          </a:extLst>
        </xdr:cNvPr>
        <xdr:cNvCxnSpPr/>
      </xdr:nvCxnSpPr>
      <xdr:spPr>
        <a:xfrm rot="16200000" flipV="1">
          <a:off x="901065" y="3350894"/>
          <a:ext cx="3857624" cy="3537587"/>
        </a:xfrm>
        <a:prstGeom prst="bentConnector3">
          <a:avLst>
            <a:gd name="adj1" fmla="val 13529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771525</xdr:colOff>
      <xdr:row>2</xdr:row>
      <xdr:rowOff>171450</xdr:rowOff>
    </xdr:from>
    <xdr:to>
      <xdr:col>4</xdr:col>
      <xdr:colOff>542925</xdr:colOff>
      <xdr:row>4</xdr:row>
      <xdr:rowOff>66675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CB12FE8-A9C8-4287-8105-C3DD627CA738}"/>
            </a:ext>
          </a:extLst>
        </xdr:cNvPr>
        <xdr:cNvSpPr txBox="1"/>
      </xdr:nvSpPr>
      <xdr:spPr>
        <a:xfrm>
          <a:off x="2800350" y="600075"/>
          <a:ext cx="13620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Nominal ARI Speed </a:t>
          </a:r>
        </a:p>
        <a:p>
          <a:endParaRPr lang="en-US" sz="1100"/>
        </a:p>
      </xdr:txBody>
    </xdr:sp>
    <xdr:clientData/>
  </xdr:twoCellAnchor>
  <xdr:oneCellAnchor>
    <xdr:from>
      <xdr:col>0</xdr:col>
      <xdr:colOff>95250</xdr:colOff>
      <xdr:row>35</xdr:row>
      <xdr:rowOff>85725</xdr:rowOff>
    </xdr:from>
    <xdr:ext cx="2363787" cy="1043806"/>
    <xdr:pic>
      <xdr:nvPicPr>
        <xdr:cNvPr id="11" name="Picture 10" descr="Emerson Electric Company.svg">
          <a:extLst>
            <a:ext uri="{FF2B5EF4-FFF2-40B4-BE49-F238E27FC236}">
              <a16:creationId xmlns:a16="http://schemas.microsoft.com/office/drawing/2014/main" id="{CA2617E6-3024-43B8-98FA-F8F526211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753225"/>
          <a:ext cx="2363787" cy="1043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804A68-DB4F-45F9-8524-A4652B423071}" name="Table12" displayName="Table12" ref="B2:Q232" totalsRowShown="0" headerRowDxfId="20" dataDxfId="18" headerRowBorderDxfId="19" tableBorderDxfId="17" totalsRowBorderDxfId="16">
  <autoFilter ref="B2:Q232" xr:uid="{BAF4D86F-99E4-4491-B24A-DA91C60980FA}"/>
  <sortState xmlns:xlrd2="http://schemas.microsoft.com/office/spreadsheetml/2017/richdata2" ref="B3:Q232">
    <sortCondition ref="F2:F232"/>
  </sortState>
  <tableColumns count="16">
    <tableColumn id="1" xr3:uid="{B1DCB265-D9AC-4C09-A337-BCB5D493D3BA}" name="Full Load Tonnage" dataDxfId="15"/>
    <tableColumn id="9" xr3:uid="{8B0A1F75-CB4F-47CD-B886-17E003C7F4D1}" name="FL Capacity (Btu/h)" dataDxfId="14"/>
    <tableColumn id="2" xr3:uid="{882D9491-EA58-42DE-8A83-7A2FE4FD30CC}" name="Modulation Steps" dataDxfId="13"/>
    <tableColumn id="4" xr3:uid="{126A075D-F12B-415F-AD3D-73723A4AEE10}" name="Tandem Type" dataDxfId="12"/>
    <tableColumn id="3" xr3:uid="{5764D66E-2380-4AE0-BCCF-FCA90EDFA3B2}" name="Refrigerant" dataDxfId="11"/>
    <tableColumn id="5" xr3:uid="{13155803-24E2-416B-969E-AC20FDBF8221}" name="Model Name" dataDxfId="10"/>
    <tableColumn id="6" xr3:uid="{BC5A9A3C-7EB7-4489-9127-E62CBEBC7354}" name="Comp. A" dataDxfId="9"/>
    <tableColumn id="7" xr3:uid="{12A971DD-0FB6-4933-BC8C-89D01AF2E53D}" name="Comp. B" dataDxfId="8"/>
    <tableColumn id="8" xr3:uid="{8AB45B87-142C-4626-BA64-635FA1DD8AEA}" name="Comp. C" dataDxfId="7"/>
    <tableColumn id="13" xr3:uid="{92359283-756C-45E6-9FAB-B46E58A2A71F}" name="EER" dataDxfId="6"/>
    <tableColumn id="15" xr3:uid="{BE35C32B-28B8-4B5C-9AA6-21AAD8B1D69D}" name="IEER" dataDxfId="5"/>
    <tableColumn id="16" xr3:uid="{541C9C24-992D-464D-8BBC-CDA72F6E273C}" name="IPLV" dataDxfId="4"/>
    <tableColumn id="10" xr3:uid="{8C22ED42-BD7C-4319-ADAE-F93C5C03B2D6}" name="Tubes" dataDxfId="3"/>
    <tableColumn id="11" xr3:uid="{CE55A279-6223-4F7F-9CA0-835111403D46}" name="OEL/TPTL" dataDxfId="2"/>
    <tableColumn id="17" xr3:uid="{49D72D1A-6108-469C-98EF-1F6171D58832}" name="Ref Charge Limits" dataDxfId="1"/>
    <tableColumn id="12" xr3:uid="{3AE03975-6FA6-4D91-8F7D-F4DFE9398380}" name="Statu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1BC00-845F-40D2-84F2-3FF93C9FED2F}">
  <sheetPr codeName="Sheet1">
    <pageSetUpPr fitToPage="1"/>
  </sheetPr>
  <dimension ref="A1:Q271"/>
  <sheetViews>
    <sheetView showGridLines="0" tabSelected="1" zoomScaleNormal="70" workbookViewId="0">
      <pane ySplit="2" topLeftCell="A3" activePane="bottomLeft" state="frozen"/>
      <selection pane="bottomLeft" activeCell="J1" sqref="J1"/>
    </sheetView>
  </sheetViews>
  <sheetFormatPr defaultRowHeight="15" x14ac:dyDescent="0.25"/>
  <cols>
    <col min="1" max="1" width="4.28515625" bestFit="1" customWidth="1"/>
    <col min="2" max="2" width="15.28515625" bestFit="1" customWidth="1"/>
    <col min="3" max="3" width="17.42578125" bestFit="1" customWidth="1"/>
    <col min="4" max="4" width="18.28515625" bestFit="1" customWidth="1"/>
    <col min="5" max="5" width="20.140625" bestFit="1" customWidth="1"/>
    <col min="6" max="6" width="17.5703125" bestFit="1" customWidth="1"/>
    <col min="7" max="7" width="44.7109375" bestFit="1" customWidth="1"/>
    <col min="8" max="9" width="14.7109375" bestFit="1" customWidth="1"/>
    <col min="10" max="10" width="14.5703125" bestFit="1" customWidth="1"/>
    <col min="11" max="11" width="10.28515625" customWidth="1"/>
    <col min="12" max="12" width="11.140625" customWidth="1"/>
    <col min="13" max="13" width="10.7109375" customWidth="1"/>
    <col min="14" max="14" width="9.42578125" customWidth="1"/>
    <col min="15" max="15" width="11.28515625" customWidth="1"/>
    <col min="16" max="16" width="13.5703125" customWidth="1"/>
    <col min="17" max="17" width="27.7109375" style="1" bestFit="1" customWidth="1"/>
    <col min="18" max="18" width="6.85546875" bestFit="1" customWidth="1"/>
    <col min="19" max="19" width="10.28515625" bestFit="1" customWidth="1"/>
    <col min="20" max="20" width="10.28515625" customWidth="1"/>
    <col min="21" max="21" width="13.28515625" bestFit="1" customWidth="1"/>
    <col min="22" max="22" width="10.140625" bestFit="1" customWidth="1"/>
    <col min="24" max="24" width="6.28515625" bestFit="1" customWidth="1"/>
  </cols>
  <sheetData>
    <row r="1" spans="1:17" ht="102" customHeight="1" x14ac:dyDescent="0.25">
      <c r="L1" t="s">
        <v>0</v>
      </c>
      <c r="Q1" s="34"/>
    </row>
    <row r="2" spans="1:17" s="2" customFormat="1" ht="32.25" thickBot="1" x14ac:dyDescent="0.3">
      <c r="B2" s="63" t="s">
        <v>4</v>
      </c>
      <c r="C2" s="63" t="s">
        <v>5</v>
      </c>
      <c r="D2" s="63" t="s">
        <v>6</v>
      </c>
      <c r="E2" s="63" t="s">
        <v>7</v>
      </c>
      <c r="F2" s="63" t="s">
        <v>8</v>
      </c>
      <c r="G2" s="63" t="s">
        <v>9</v>
      </c>
      <c r="H2" s="63" t="s">
        <v>10</v>
      </c>
      <c r="I2" s="63" t="s">
        <v>11</v>
      </c>
      <c r="J2" s="63" t="s">
        <v>12</v>
      </c>
      <c r="K2" s="63" t="s">
        <v>13</v>
      </c>
      <c r="L2" s="63" t="s">
        <v>14</v>
      </c>
      <c r="M2" s="63" t="s">
        <v>15</v>
      </c>
      <c r="N2" s="63" t="s">
        <v>16</v>
      </c>
      <c r="O2" s="63" t="s">
        <v>17</v>
      </c>
      <c r="P2" s="64" t="s">
        <v>18</v>
      </c>
      <c r="Q2" s="63" t="s">
        <v>1</v>
      </c>
    </row>
    <row r="3" spans="1:17" s="3" customFormat="1" ht="15" customHeight="1" x14ac:dyDescent="0.25">
      <c r="A3" s="110" t="s">
        <v>19</v>
      </c>
      <c r="B3" s="65">
        <v>3</v>
      </c>
      <c r="C3" s="66">
        <v>30800</v>
      </c>
      <c r="D3" s="65">
        <v>2</v>
      </c>
      <c r="E3" s="65" t="s">
        <v>19</v>
      </c>
      <c r="F3" s="65" t="s">
        <v>20</v>
      </c>
      <c r="G3" s="57" t="s">
        <v>21</v>
      </c>
      <c r="H3" s="65" t="s">
        <v>22</v>
      </c>
      <c r="I3" s="65" t="s">
        <v>22</v>
      </c>
      <c r="J3" s="65"/>
      <c r="K3" s="67">
        <v>9.3000000000000007</v>
      </c>
      <c r="L3" s="67">
        <v>16.22</v>
      </c>
      <c r="M3" s="67">
        <v>16.89</v>
      </c>
      <c r="N3" s="65">
        <v>4</v>
      </c>
      <c r="O3" s="65" t="s">
        <v>23</v>
      </c>
      <c r="P3" s="65">
        <v>9.6</v>
      </c>
      <c r="Q3" s="40" t="s">
        <v>2</v>
      </c>
    </row>
    <row r="4" spans="1:17" s="3" customFormat="1" x14ac:dyDescent="0.25">
      <c r="A4" s="111"/>
      <c r="B4" s="50">
        <v>3</v>
      </c>
      <c r="C4" s="52">
        <v>39800</v>
      </c>
      <c r="D4" s="50">
        <v>2</v>
      </c>
      <c r="E4" s="50" t="s">
        <v>19</v>
      </c>
      <c r="F4" s="50" t="s">
        <v>20</v>
      </c>
      <c r="G4" s="57" t="s">
        <v>24</v>
      </c>
      <c r="H4" s="50" t="s">
        <v>25</v>
      </c>
      <c r="I4" s="50" t="s">
        <v>25</v>
      </c>
      <c r="J4" s="50"/>
      <c r="K4" s="59">
        <v>9.8000000000000007</v>
      </c>
      <c r="L4" s="59">
        <v>16.95</v>
      </c>
      <c r="M4" s="59">
        <v>17.72</v>
      </c>
      <c r="N4" s="50">
        <v>4</v>
      </c>
      <c r="O4" s="50" t="s">
        <v>23</v>
      </c>
      <c r="P4" s="50">
        <v>9.6</v>
      </c>
      <c r="Q4" s="40" t="s">
        <v>2</v>
      </c>
    </row>
    <row r="5" spans="1:17" s="3" customFormat="1" x14ac:dyDescent="0.25">
      <c r="A5" s="111"/>
      <c r="B5" s="50">
        <v>4</v>
      </c>
      <c r="C5" s="52">
        <v>42400</v>
      </c>
      <c r="D5" s="50">
        <v>2</v>
      </c>
      <c r="E5" s="50" t="s">
        <v>19</v>
      </c>
      <c r="F5" s="50" t="s">
        <v>20</v>
      </c>
      <c r="G5" s="57" t="s">
        <v>26</v>
      </c>
      <c r="H5" s="50" t="s">
        <v>27</v>
      </c>
      <c r="I5" s="50" t="s">
        <v>27</v>
      </c>
      <c r="J5" s="50"/>
      <c r="K5" s="59">
        <v>9.8000000000000007</v>
      </c>
      <c r="L5" s="59">
        <v>16.93</v>
      </c>
      <c r="M5" s="59">
        <v>17.73</v>
      </c>
      <c r="N5" s="50">
        <v>4</v>
      </c>
      <c r="O5" s="50" t="s">
        <v>23</v>
      </c>
      <c r="P5" s="50">
        <v>9.6</v>
      </c>
      <c r="Q5" s="40" t="s">
        <v>2</v>
      </c>
    </row>
    <row r="6" spans="1:17" s="3" customFormat="1" x14ac:dyDescent="0.25">
      <c r="A6" s="111"/>
      <c r="B6" s="50">
        <v>4</v>
      </c>
      <c r="C6" s="52">
        <v>47700</v>
      </c>
      <c r="D6" s="52">
        <v>2</v>
      </c>
      <c r="E6" s="50" t="s">
        <v>19</v>
      </c>
      <c r="F6" s="50" t="s">
        <v>20</v>
      </c>
      <c r="G6" s="57" t="s">
        <v>29</v>
      </c>
      <c r="H6" s="50" t="s">
        <v>30</v>
      </c>
      <c r="I6" s="50" t="s">
        <v>30</v>
      </c>
      <c r="J6" s="50"/>
      <c r="K6" s="59">
        <v>9.9499999999999993</v>
      </c>
      <c r="L6" s="59">
        <v>17.03</v>
      </c>
      <c r="M6" s="59">
        <v>17.68</v>
      </c>
      <c r="N6" s="50">
        <v>4</v>
      </c>
      <c r="O6" s="50" t="s">
        <v>23</v>
      </c>
      <c r="P6" s="50">
        <v>9.6</v>
      </c>
      <c r="Q6" s="40" t="s">
        <v>2</v>
      </c>
    </row>
    <row r="7" spans="1:17" s="3" customFormat="1" x14ac:dyDescent="0.25">
      <c r="A7" s="111"/>
      <c r="B7" s="50">
        <v>4</v>
      </c>
      <c r="C7" s="52">
        <v>50200</v>
      </c>
      <c r="D7" s="50">
        <v>2</v>
      </c>
      <c r="E7" s="50" t="s">
        <v>19</v>
      </c>
      <c r="F7" s="50" t="s">
        <v>20</v>
      </c>
      <c r="G7" s="57" t="s">
        <v>31</v>
      </c>
      <c r="H7" s="50" t="s">
        <v>32</v>
      </c>
      <c r="I7" s="50" t="s">
        <v>32</v>
      </c>
      <c r="J7" s="50"/>
      <c r="K7" s="59">
        <v>9.9499999999999993</v>
      </c>
      <c r="L7" s="59">
        <v>17.079999999999998</v>
      </c>
      <c r="M7" s="59">
        <v>17.71</v>
      </c>
      <c r="N7" s="50">
        <v>4</v>
      </c>
      <c r="O7" s="50" t="s">
        <v>23</v>
      </c>
      <c r="P7" s="50">
        <v>9.6</v>
      </c>
      <c r="Q7" s="40" t="s">
        <v>2</v>
      </c>
    </row>
    <row r="8" spans="1:17" s="3" customFormat="1" x14ac:dyDescent="0.25">
      <c r="A8" s="111"/>
      <c r="B8" s="50">
        <v>5</v>
      </c>
      <c r="C8" s="52">
        <v>57700</v>
      </c>
      <c r="D8" s="50">
        <v>2</v>
      </c>
      <c r="E8" s="50" t="s">
        <v>19</v>
      </c>
      <c r="F8" s="50" t="s">
        <v>20</v>
      </c>
      <c r="G8" s="57" t="s">
        <v>33</v>
      </c>
      <c r="H8" s="50" t="s">
        <v>34</v>
      </c>
      <c r="I8" s="50" t="s">
        <v>34</v>
      </c>
      <c r="J8" s="50"/>
      <c r="K8" s="59">
        <v>10.050000000000001</v>
      </c>
      <c r="L8" s="59">
        <v>17.239999999999998</v>
      </c>
      <c r="M8" s="59">
        <v>17.89</v>
      </c>
      <c r="N8" s="50">
        <v>4</v>
      </c>
      <c r="O8" s="50" t="s">
        <v>23</v>
      </c>
      <c r="P8" s="50">
        <v>9.6</v>
      </c>
      <c r="Q8" s="40" t="s">
        <v>2</v>
      </c>
    </row>
    <row r="9" spans="1:17" s="3" customFormat="1" x14ac:dyDescent="0.25">
      <c r="A9" s="111"/>
      <c r="B9" s="50">
        <v>5</v>
      </c>
      <c r="C9" s="52">
        <v>61900</v>
      </c>
      <c r="D9" s="50">
        <v>2</v>
      </c>
      <c r="E9" s="50" t="s">
        <v>19</v>
      </c>
      <c r="F9" s="50" t="s">
        <v>20</v>
      </c>
      <c r="G9" s="57" t="s">
        <v>35</v>
      </c>
      <c r="H9" s="50" t="s">
        <v>36</v>
      </c>
      <c r="I9" s="50" t="s">
        <v>36</v>
      </c>
      <c r="J9" s="50"/>
      <c r="K9" s="59">
        <v>10.1</v>
      </c>
      <c r="L9" s="59">
        <v>17.45</v>
      </c>
      <c r="M9" s="59">
        <v>18.170000000000002</v>
      </c>
      <c r="N9" s="50">
        <v>4</v>
      </c>
      <c r="O9" s="50" t="s">
        <v>23</v>
      </c>
      <c r="P9" s="50">
        <v>9.6</v>
      </c>
      <c r="Q9" s="40" t="s">
        <v>2</v>
      </c>
    </row>
    <row r="10" spans="1:17" s="3" customFormat="1" x14ac:dyDescent="0.25">
      <c r="A10" s="111"/>
      <c r="B10" s="50">
        <v>7</v>
      </c>
      <c r="C10" s="52">
        <v>88600</v>
      </c>
      <c r="D10" s="50">
        <v>2</v>
      </c>
      <c r="E10" s="50" t="s">
        <v>19</v>
      </c>
      <c r="F10" s="50" t="s">
        <v>20</v>
      </c>
      <c r="G10" s="57" t="s">
        <v>44</v>
      </c>
      <c r="H10" s="50" t="s">
        <v>45</v>
      </c>
      <c r="I10" s="50" t="s">
        <v>45</v>
      </c>
      <c r="J10" s="50"/>
      <c r="K10" s="59">
        <v>10.5</v>
      </c>
      <c r="L10" s="59">
        <v>17.649999999999999</v>
      </c>
      <c r="M10" s="59">
        <v>18.3</v>
      </c>
      <c r="N10" s="50">
        <v>4</v>
      </c>
      <c r="O10" s="50" t="s">
        <v>23</v>
      </c>
      <c r="P10" s="50">
        <v>12</v>
      </c>
      <c r="Q10" s="40" t="s">
        <v>3</v>
      </c>
    </row>
    <row r="11" spans="1:17" s="3" customFormat="1" x14ac:dyDescent="0.25">
      <c r="A11" s="111"/>
      <c r="B11" s="50">
        <v>8</v>
      </c>
      <c r="C11" s="52">
        <v>92800</v>
      </c>
      <c r="D11" s="50">
        <v>2</v>
      </c>
      <c r="E11" s="50" t="s">
        <v>19</v>
      </c>
      <c r="F11" s="50" t="s">
        <v>56</v>
      </c>
      <c r="G11" s="50" t="s">
        <v>141</v>
      </c>
      <c r="H11" s="50" t="s">
        <v>142</v>
      </c>
      <c r="I11" s="50" t="s">
        <v>142</v>
      </c>
      <c r="J11" s="50"/>
      <c r="K11" s="59">
        <v>10.8</v>
      </c>
      <c r="L11" s="59" t="s">
        <v>28</v>
      </c>
      <c r="M11" s="59" t="s">
        <v>28</v>
      </c>
      <c r="N11" s="50">
        <v>4</v>
      </c>
      <c r="O11" s="50" t="s">
        <v>23</v>
      </c>
      <c r="P11" s="50">
        <v>12</v>
      </c>
      <c r="Q11" s="40" t="s">
        <v>2</v>
      </c>
    </row>
    <row r="12" spans="1:17" s="3" customFormat="1" x14ac:dyDescent="0.25">
      <c r="A12" s="111"/>
      <c r="B12" s="50">
        <v>8</v>
      </c>
      <c r="C12" s="52">
        <v>98800</v>
      </c>
      <c r="D12" s="50">
        <v>2</v>
      </c>
      <c r="E12" s="50" t="s">
        <v>19</v>
      </c>
      <c r="F12" s="50" t="s">
        <v>20</v>
      </c>
      <c r="G12" s="57" t="s">
        <v>46</v>
      </c>
      <c r="H12" s="50" t="s">
        <v>47</v>
      </c>
      <c r="I12" s="50" t="s">
        <v>47</v>
      </c>
      <c r="J12" s="50"/>
      <c r="K12" s="59">
        <v>10.7</v>
      </c>
      <c r="L12" s="59">
        <v>17.7</v>
      </c>
      <c r="M12" s="59">
        <v>18.27</v>
      </c>
      <c r="N12" s="50">
        <v>4</v>
      </c>
      <c r="O12" s="50" t="s">
        <v>23</v>
      </c>
      <c r="P12" s="50">
        <v>12</v>
      </c>
      <c r="Q12" s="40" t="s">
        <v>3</v>
      </c>
    </row>
    <row r="13" spans="1:17" s="3" customFormat="1" x14ac:dyDescent="0.25">
      <c r="A13" s="111"/>
      <c r="B13" s="50">
        <v>9</v>
      </c>
      <c r="C13" s="52">
        <v>102500</v>
      </c>
      <c r="D13" s="50">
        <v>2</v>
      </c>
      <c r="E13" s="50" t="s">
        <v>19</v>
      </c>
      <c r="F13" s="50" t="s">
        <v>20</v>
      </c>
      <c r="G13" s="57" t="s">
        <v>48</v>
      </c>
      <c r="H13" s="50" t="s">
        <v>49</v>
      </c>
      <c r="I13" s="50" t="s">
        <v>49</v>
      </c>
      <c r="J13" s="50"/>
      <c r="K13" s="59">
        <v>10.7</v>
      </c>
      <c r="L13" s="59">
        <v>17.829999999999998</v>
      </c>
      <c r="M13" s="59">
        <v>18.46</v>
      </c>
      <c r="N13" s="50">
        <v>4</v>
      </c>
      <c r="O13" s="50" t="s">
        <v>23</v>
      </c>
      <c r="P13" s="50">
        <v>12</v>
      </c>
      <c r="Q13" s="40" t="s">
        <v>3</v>
      </c>
    </row>
    <row r="14" spans="1:17" s="3" customFormat="1" x14ac:dyDescent="0.25">
      <c r="A14" s="111"/>
      <c r="B14" s="50">
        <v>9</v>
      </c>
      <c r="C14" s="52">
        <v>108000</v>
      </c>
      <c r="D14" s="50">
        <v>2</v>
      </c>
      <c r="E14" s="50" t="s">
        <v>19</v>
      </c>
      <c r="F14" s="50" t="s">
        <v>20</v>
      </c>
      <c r="G14" s="57" t="s">
        <v>50</v>
      </c>
      <c r="H14" s="50" t="s">
        <v>51</v>
      </c>
      <c r="I14" s="50" t="s">
        <v>51</v>
      </c>
      <c r="J14" s="50"/>
      <c r="K14" s="59">
        <v>10.65</v>
      </c>
      <c r="L14" s="59">
        <v>17.88</v>
      </c>
      <c r="M14" s="59">
        <v>18.54</v>
      </c>
      <c r="N14" s="50">
        <v>4</v>
      </c>
      <c r="O14" s="50" t="s">
        <v>23</v>
      </c>
      <c r="P14" s="50">
        <v>12</v>
      </c>
      <c r="Q14" s="40" t="s">
        <v>3</v>
      </c>
    </row>
    <row r="15" spans="1:17" s="3" customFormat="1" x14ac:dyDescent="0.25">
      <c r="A15" s="111"/>
      <c r="B15" s="50">
        <v>10</v>
      </c>
      <c r="C15" s="52">
        <v>114000</v>
      </c>
      <c r="D15" s="50">
        <v>2</v>
      </c>
      <c r="E15" s="50" t="s">
        <v>19</v>
      </c>
      <c r="F15" s="50" t="s">
        <v>20</v>
      </c>
      <c r="G15" s="57" t="s">
        <v>52</v>
      </c>
      <c r="H15" s="50" t="s">
        <v>53</v>
      </c>
      <c r="I15" s="50" t="s">
        <v>53</v>
      </c>
      <c r="J15" s="50"/>
      <c r="K15" s="59">
        <v>10.75</v>
      </c>
      <c r="L15" s="59">
        <v>18.18</v>
      </c>
      <c r="M15" s="59">
        <v>18.84</v>
      </c>
      <c r="N15" s="50">
        <v>4</v>
      </c>
      <c r="O15" s="50" t="s">
        <v>23</v>
      </c>
      <c r="P15" s="50">
        <v>12</v>
      </c>
      <c r="Q15" s="40" t="s">
        <v>3</v>
      </c>
    </row>
    <row r="16" spans="1:17" s="3" customFormat="1" x14ac:dyDescent="0.25">
      <c r="A16" s="111"/>
      <c r="B16" s="50">
        <v>10</v>
      </c>
      <c r="C16" s="52">
        <v>115000</v>
      </c>
      <c r="D16" s="50">
        <v>2</v>
      </c>
      <c r="E16" s="50" t="s">
        <v>19</v>
      </c>
      <c r="F16" s="50" t="s">
        <v>39</v>
      </c>
      <c r="G16" s="50" t="s">
        <v>54</v>
      </c>
      <c r="H16" s="50" t="s">
        <v>55</v>
      </c>
      <c r="I16" s="50" t="s">
        <v>55</v>
      </c>
      <c r="J16" s="50"/>
      <c r="K16" s="59">
        <v>10.32</v>
      </c>
      <c r="L16" s="59" t="s">
        <v>28</v>
      </c>
      <c r="M16" s="59" t="s">
        <v>28</v>
      </c>
      <c r="N16" s="50">
        <v>3</v>
      </c>
      <c r="O16" s="50" t="s">
        <v>40</v>
      </c>
      <c r="P16" s="50">
        <v>12</v>
      </c>
      <c r="Q16" s="40" t="s">
        <v>3</v>
      </c>
    </row>
    <row r="17" spans="1:17" s="3" customFormat="1" x14ac:dyDescent="0.25">
      <c r="A17" s="111"/>
      <c r="B17" s="50">
        <v>10</v>
      </c>
      <c r="C17" s="52">
        <v>116000</v>
      </c>
      <c r="D17" s="50">
        <v>2</v>
      </c>
      <c r="E17" s="50" t="s">
        <v>19</v>
      </c>
      <c r="F17" s="50" t="s">
        <v>56</v>
      </c>
      <c r="G17" s="50" t="s">
        <v>57</v>
      </c>
      <c r="H17" s="50" t="s">
        <v>58</v>
      </c>
      <c r="I17" s="50" t="s">
        <v>58</v>
      </c>
      <c r="J17" s="50"/>
      <c r="K17" s="59" t="s">
        <v>28</v>
      </c>
      <c r="L17" s="59" t="s">
        <v>28</v>
      </c>
      <c r="M17" s="59" t="s">
        <v>28</v>
      </c>
      <c r="N17" s="50">
        <v>4</v>
      </c>
      <c r="O17" s="50" t="s">
        <v>23</v>
      </c>
      <c r="P17" s="50">
        <v>12</v>
      </c>
      <c r="Q17" s="40" t="s">
        <v>3</v>
      </c>
    </row>
    <row r="18" spans="1:17" s="3" customFormat="1" x14ac:dyDescent="0.25">
      <c r="A18" s="111"/>
      <c r="B18" s="72">
        <v>10</v>
      </c>
      <c r="C18" s="78">
        <v>123000</v>
      </c>
      <c r="D18" s="72">
        <v>2</v>
      </c>
      <c r="E18" s="72" t="s">
        <v>19</v>
      </c>
      <c r="F18" s="72" t="s">
        <v>20</v>
      </c>
      <c r="G18" s="84" t="s">
        <v>427</v>
      </c>
      <c r="H18" s="72" t="s">
        <v>206</v>
      </c>
      <c r="I18" s="72" t="s">
        <v>206</v>
      </c>
      <c r="J18" s="72"/>
      <c r="K18" s="81">
        <v>10.82</v>
      </c>
      <c r="L18" s="81">
        <v>17.32</v>
      </c>
      <c r="M18" s="81">
        <v>17.2</v>
      </c>
      <c r="N18" s="72">
        <v>4</v>
      </c>
      <c r="O18" s="72" t="s">
        <v>23</v>
      </c>
      <c r="P18" s="72">
        <v>12</v>
      </c>
      <c r="Q18" s="40" t="s">
        <v>3</v>
      </c>
    </row>
    <row r="19" spans="1:17" s="3" customFormat="1" x14ac:dyDescent="0.25">
      <c r="A19" s="111"/>
      <c r="B19" s="50">
        <v>10</v>
      </c>
      <c r="C19" s="52">
        <v>122000</v>
      </c>
      <c r="D19" s="50">
        <v>2</v>
      </c>
      <c r="E19" s="50" t="s">
        <v>19</v>
      </c>
      <c r="F19" s="50" t="s">
        <v>20</v>
      </c>
      <c r="G19" s="57" t="s">
        <v>61</v>
      </c>
      <c r="H19" s="50" t="s">
        <v>62</v>
      </c>
      <c r="I19" s="50" t="s">
        <v>62</v>
      </c>
      <c r="J19" s="50"/>
      <c r="K19" s="59">
        <v>10.75</v>
      </c>
      <c r="L19" s="59">
        <v>17.899999999999999</v>
      </c>
      <c r="M19" s="59">
        <v>18.64</v>
      </c>
      <c r="N19" s="50">
        <v>4</v>
      </c>
      <c r="O19" s="50" t="s">
        <v>23</v>
      </c>
      <c r="P19" s="50">
        <v>12</v>
      </c>
      <c r="Q19" s="40" t="s">
        <v>3</v>
      </c>
    </row>
    <row r="20" spans="1:17" s="3" customFormat="1" x14ac:dyDescent="0.25">
      <c r="A20" s="111"/>
      <c r="B20" s="50">
        <v>11</v>
      </c>
      <c r="C20" s="52">
        <v>132000</v>
      </c>
      <c r="D20" s="50">
        <v>2</v>
      </c>
      <c r="E20" s="50" t="s">
        <v>19</v>
      </c>
      <c r="F20" s="26" t="s">
        <v>65</v>
      </c>
      <c r="G20" s="50" t="s">
        <v>66</v>
      </c>
      <c r="H20" s="50" t="s">
        <v>67</v>
      </c>
      <c r="I20" s="50" t="s">
        <v>67</v>
      </c>
      <c r="J20" s="50"/>
      <c r="K20" s="59">
        <v>11.1</v>
      </c>
      <c r="L20" s="59" t="s">
        <v>28</v>
      </c>
      <c r="M20" s="59" t="s">
        <v>28</v>
      </c>
      <c r="N20" s="50">
        <v>4</v>
      </c>
      <c r="O20" s="50" t="s">
        <v>23</v>
      </c>
      <c r="P20" s="50">
        <v>12</v>
      </c>
      <c r="Q20" s="40" t="s">
        <v>3</v>
      </c>
    </row>
    <row r="21" spans="1:17" s="3" customFormat="1" x14ac:dyDescent="0.25">
      <c r="A21" s="111"/>
      <c r="B21" s="50">
        <v>11</v>
      </c>
      <c r="C21" s="52">
        <v>133000</v>
      </c>
      <c r="D21" s="50">
        <v>2</v>
      </c>
      <c r="E21" s="50" t="s">
        <v>19</v>
      </c>
      <c r="F21" s="50" t="s">
        <v>20</v>
      </c>
      <c r="G21" s="57" t="s">
        <v>68</v>
      </c>
      <c r="H21" s="50" t="s">
        <v>69</v>
      </c>
      <c r="I21" s="50" t="s">
        <v>69</v>
      </c>
      <c r="J21" s="50"/>
      <c r="K21" s="59">
        <v>10.6</v>
      </c>
      <c r="L21" s="59">
        <v>17.28</v>
      </c>
      <c r="M21" s="59">
        <v>17.829999999999998</v>
      </c>
      <c r="N21" s="50">
        <v>4</v>
      </c>
      <c r="O21" s="50" t="s">
        <v>23</v>
      </c>
      <c r="P21" s="50">
        <v>12</v>
      </c>
      <c r="Q21" s="40" t="s">
        <v>3</v>
      </c>
    </row>
    <row r="22" spans="1:17" s="3" customFormat="1" x14ac:dyDescent="0.25">
      <c r="A22" s="111"/>
      <c r="B22" s="50">
        <v>11</v>
      </c>
      <c r="C22" s="52">
        <v>134000</v>
      </c>
      <c r="D22" s="50">
        <v>2</v>
      </c>
      <c r="E22" s="50" t="s">
        <v>19</v>
      </c>
      <c r="F22" s="50" t="s">
        <v>20</v>
      </c>
      <c r="G22" s="57" t="s">
        <v>37</v>
      </c>
      <c r="H22" s="50" t="s">
        <v>38</v>
      </c>
      <c r="I22" s="50" t="s">
        <v>38</v>
      </c>
      <c r="J22" s="50"/>
      <c r="K22" s="59" t="s">
        <v>28</v>
      </c>
      <c r="L22" s="59" t="s">
        <v>28</v>
      </c>
      <c r="M22" s="59" t="s">
        <v>28</v>
      </c>
      <c r="N22" s="50">
        <v>4</v>
      </c>
      <c r="O22" s="50" t="s">
        <v>23</v>
      </c>
      <c r="P22" s="50">
        <v>12</v>
      </c>
      <c r="Q22" s="40" t="s">
        <v>2</v>
      </c>
    </row>
    <row r="23" spans="1:17" s="3" customFormat="1" x14ac:dyDescent="0.25">
      <c r="A23" s="111"/>
      <c r="B23" s="50">
        <v>11</v>
      </c>
      <c r="C23" s="52">
        <v>137000</v>
      </c>
      <c r="D23" s="50">
        <v>2</v>
      </c>
      <c r="E23" s="50" t="s">
        <v>19</v>
      </c>
      <c r="F23" s="50" t="s">
        <v>56</v>
      </c>
      <c r="G23" s="50" t="s">
        <v>70</v>
      </c>
      <c r="H23" s="50" t="s">
        <v>71</v>
      </c>
      <c r="I23" s="50" t="s">
        <v>71</v>
      </c>
      <c r="J23" s="50"/>
      <c r="K23" s="59">
        <v>11.1</v>
      </c>
      <c r="L23" s="59" t="s">
        <v>28</v>
      </c>
      <c r="M23" s="59" t="s">
        <v>28</v>
      </c>
      <c r="N23" s="50">
        <v>4</v>
      </c>
      <c r="O23" s="50" t="s">
        <v>23</v>
      </c>
      <c r="P23" s="50">
        <v>12</v>
      </c>
      <c r="Q23" s="40" t="s">
        <v>3</v>
      </c>
    </row>
    <row r="24" spans="1:17" s="3" customFormat="1" x14ac:dyDescent="0.25">
      <c r="A24" s="111"/>
      <c r="B24" s="54">
        <v>12</v>
      </c>
      <c r="C24" s="52">
        <v>141000</v>
      </c>
      <c r="D24" s="54">
        <v>2</v>
      </c>
      <c r="E24" s="50" t="s">
        <v>19</v>
      </c>
      <c r="F24" s="54" t="s">
        <v>20</v>
      </c>
      <c r="G24" s="57" t="s">
        <v>72</v>
      </c>
      <c r="H24" s="54" t="s">
        <v>73</v>
      </c>
      <c r="I24" s="54" t="s">
        <v>73</v>
      </c>
      <c r="J24" s="54"/>
      <c r="K24" s="60">
        <v>10.4</v>
      </c>
      <c r="L24" s="60">
        <v>16.95</v>
      </c>
      <c r="M24" s="60">
        <v>17.559999999999999</v>
      </c>
      <c r="N24" s="54">
        <v>4</v>
      </c>
      <c r="O24" s="54" t="s">
        <v>23</v>
      </c>
      <c r="P24" s="54">
        <v>12</v>
      </c>
      <c r="Q24" s="40" t="s">
        <v>3</v>
      </c>
    </row>
    <row r="25" spans="1:17" s="3" customFormat="1" x14ac:dyDescent="0.25">
      <c r="A25" s="111"/>
      <c r="B25" s="54">
        <v>13</v>
      </c>
      <c r="C25" s="52">
        <v>152500</v>
      </c>
      <c r="D25" s="54">
        <v>2</v>
      </c>
      <c r="E25" s="50" t="s">
        <v>19</v>
      </c>
      <c r="F25" s="54" t="s">
        <v>20</v>
      </c>
      <c r="G25" s="57" t="s">
        <v>74</v>
      </c>
      <c r="H25" s="54" t="s">
        <v>75</v>
      </c>
      <c r="I25" s="54" t="s">
        <v>75</v>
      </c>
      <c r="J25" s="54"/>
      <c r="K25" s="60">
        <v>10.8</v>
      </c>
      <c r="L25" s="60">
        <v>17.02</v>
      </c>
      <c r="M25" s="60">
        <v>17.39</v>
      </c>
      <c r="N25" s="54">
        <v>4</v>
      </c>
      <c r="O25" s="54" t="s">
        <v>23</v>
      </c>
      <c r="P25" s="54">
        <v>12</v>
      </c>
      <c r="Q25" s="40" t="s">
        <v>3</v>
      </c>
    </row>
    <row r="26" spans="1:17" s="3" customFormat="1" x14ac:dyDescent="0.25">
      <c r="A26" s="111"/>
      <c r="B26" s="54">
        <v>13</v>
      </c>
      <c r="C26" s="52">
        <v>154000</v>
      </c>
      <c r="D26" s="54">
        <v>2</v>
      </c>
      <c r="E26" s="50" t="s">
        <v>19</v>
      </c>
      <c r="F26" s="54" t="s">
        <v>41</v>
      </c>
      <c r="G26" s="57" t="s">
        <v>42</v>
      </c>
      <c r="H26" s="54" t="s">
        <v>43</v>
      </c>
      <c r="I26" s="54" t="s">
        <v>43</v>
      </c>
      <c r="J26" s="54"/>
      <c r="K26" s="60">
        <v>11.04</v>
      </c>
      <c r="L26" s="60">
        <v>17.899999999999999</v>
      </c>
      <c r="M26" s="60">
        <v>18.09</v>
      </c>
      <c r="N26" s="54">
        <v>4</v>
      </c>
      <c r="O26" s="54" t="s">
        <v>23</v>
      </c>
      <c r="P26" s="54">
        <v>12</v>
      </c>
      <c r="Q26" s="40" t="s">
        <v>2</v>
      </c>
    </row>
    <row r="27" spans="1:17" s="3" customFormat="1" x14ac:dyDescent="0.25">
      <c r="A27" s="111"/>
      <c r="B27" s="50">
        <v>13</v>
      </c>
      <c r="C27" s="52">
        <v>154000</v>
      </c>
      <c r="D27" s="50">
        <v>2</v>
      </c>
      <c r="E27" s="50" t="s">
        <v>19</v>
      </c>
      <c r="F27" s="50" t="s">
        <v>56</v>
      </c>
      <c r="G27" s="50" t="s">
        <v>76</v>
      </c>
      <c r="H27" s="50" t="s">
        <v>77</v>
      </c>
      <c r="I27" s="50" t="s">
        <v>77</v>
      </c>
      <c r="J27" s="50"/>
      <c r="K27" s="59" t="s">
        <v>28</v>
      </c>
      <c r="L27" s="59" t="s">
        <v>28</v>
      </c>
      <c r="M27" s="59" t="s">
        <v>28</v>
      </c>
      <c r="N27" s="50">
        <v>4</v>
      </c>
      <c r="O27" s="50" t="s">
        <v>23</v>
      </c>
      <c r="P27" s="54">
        <v>12</v>
      </c>
      <c r="Q27" s="40" t="s">
        <v>3</v>
      </c>
    </row>
    <row r="28" spans="1:17" s="3" customFormat="1" x14ac:dyDescent="0.25">
      <c r="A28" s="111"/>
      <c r="B28" s="50">
        <v>13</v>
      </c>
      <c r="C28" s="52">
        <v>156000</v>
      </c>
      <c r="D28" s="50">
        <v>2</v>
      </c>
      <c r="E28" s="50" t="s">
        <v>19</v>
      </c>
      <c r="F28" s="50" t="s">
        <v>39</v>
      </c>
      <c r="G28" s="50" t="s">
        <v>78</v>
      </c>
      <c r="H28" s="50" t="s">
        <v>79</v>
      </c>
      <c r="I28" s="50" t="s">
        <v>79</v>
      </c>
      <c r="J28" s="50"/>
      <c r="K28" s="59">
        <v>10.72</v>
      </c>
      <c r="L28" s="59" t="s">
        <v>28</v>
      </c>
      <c r="M28" s="59" t="s">
        <v>28</v>
      </c>
      <c r="N28" s="50">
        <v>3</v>
      </c>
      <c r="O28" s="50" t="s">
        <v>40</v>
      </c>
      <c r="P28" s="50"/>
      <c r="Q28" s="40" t="s">
        <v>3</v>
      </c>
    </row>
    <row r="29" spans="1:17" s="3" customFormat="1" x14ac:dyDescent="0.25">
      <c r="A29" s="111"/>
      <c r="B29" s="54">
        <v>14</v>
      </c>
      <c r="C29" s="52">
        <v>164000</v>
      </c>
      <c r="D29" s="54">
        <v>2</v>
      </c>
      <c r="E29" s="50" t="s">
        <v>19</v>
      </c>
      <c r="F29" s="54" t="s">
        <v>20</v>
      </c>
      <c r="G29" s="57" t="s">
        <v>80</v>
      </c>
      <c r="H29" s="54" t="s">
        <v>81</v>
      </c>
      <c r="I29" s="54" t="s">
        <v>81</v>
      </c>
      <c r="J29" s="54"/>
      <c r="K29" s="60">
        <v>10.7</v>
      </c>
      <c r="L29" s="60">
        <v>16.91</v>
      </c>
      <c r="M29" s="60">
        <v>17.47</v>
      </c>
      <c r="N29" s="54">
        <v>4</v>
      </c>
      <c r="O29" s="54" t="s">
        <v>23</v>
      </c>
      <c r="P29" s="54">
        <v>12</v>
      </c>
      <c r="Q29" s="40" t="s">
        <v>3</v>
      </c>
    </row>
    <row r="30" spans="1:17" s="3" customFormat="1" x14ac:dyDescent="0.25">
      <c r="A30" s="111"/>
      <c r="B30" s="75">
        <v>14</v>
      </c>
      <c r="C30" s="78">
        <v>166000</v>
      </c>
      <c r="D30" s="75">
        <v>2</v>
      </c>
      <c r="E30" s="72" t="s">
        <v>19</v>
      </c>
      <c r="F30" s="75" t="s">
        <v>20</v>
      </c>
      <c r="G30" s="84" t="s">
        <v>428</v>
      </c>
      <c r="H30" s="75" t="s">
        <v>220</v>
      </c>
      <c r="I30" s="75" t="s">
        <v>220</v>
      </c>
      <c r="J30" s="75"/>
      <c r="K30" s="82">
        <v>10.99</v>
      </c>
      <c r="L30" s="82">
        <v>17.760000000000002</v>
      </c>
      <c r="M30" s="82">
        <v>18.190000000000001</v>
      </c>
      <c r="N30" s="75">
        <v>4</v>
      </c>
      <c r="O30" s="75" t="s">
        <v>23</v>
      </c>
      <c r="P30" s="75">
        <v>12</v>
      </c>
      <c r="Q30" s="79" t="s">
        <v>3</v>
      </c>
    </row>
    <row r="31" spans="1:17" s="3" customFormat="1" x14ac:dyDescent="0.25">
      <c r="A31" s="111"/>
      <c r="B31" s="54">
        <v>15</v>
      </c>
      <c r="C31" s="52">
        <v>179500</v>
      </c>
      <c r="D31" s="54">
        <v>2</v>
      </c>
      <c r="E31" s="50" t="s">
        <v>19</v>
      </c>
      <c r="F31" s="54" t="s">
        <v>20</v>
      </c>
      <c r="G31" s="57" t="s">
        <v>82</v>
      </c>
      <c r="H31" s="49" t="s">
        <v>83</v>
      </c>
      <c r="I31" s="49" t="s">
        <v>83</v>
      </c>
      <c r="J31" s="54"/>
      <c r="K31" s="60">
        <v>10.9</v>
      </c>
      <c r="L31" s="60">
        <v>17.38</v>
      </c>
      <c r="M31" s="60">
        <v>17.940000000000001</v>
      </c>
      <c r="N31" s="54">
        <v>4</v>
      </c>
      <c r="O31" s="54" t="s">
        <v>23</v>
      </c>
      <c r="P31" s="54">
        <v>12</v>
      </c>
      <c r="Q31" s="40" t="s">
        <v>3</v>
      </c>
    </row>
    <row r="32" spans="1:17" s="3" customFormat="1" x14ac:dyDescent="0.25">
      <c r="A32" s="111"/>
      <c r="B32" s="75">
        <v>15</v>
      </c>
      <c r="C32" s="52">
        <v>181000</v>
      </c>
      <c r="D32" s="75">
        <v>2</v>
      </c>
      <c r="E32" s="72" t="s">
        <v>19</v>
      </c>
      <c r="F32" s="75" t="s">
        <v>20</v>
      </c>
      <c r="G32" s="57" t="s">
        <v>429</v>
      </c>
      <c r="H32" s="49" t="s">
        <v>204</v>
      </c>
      <c r="I32" s="49" t="s">
        <v>204</v>
      </c>
      <c r="J32" s="75"/>
      <c r="K32" s="82">
        <v>10.98</v>
      </c>
      <c r="L32" s="82">
        <v>18.11</v>
      </c>
      <c r="M32" s="82">
        <v>18.440000000000001</v>
      </c>
      <c r="N32" s="75">
        <v>4</v>
      </c>
      <c r="O32" s="75" t="s">
        <v>23</v>
      </c>
      <c r="P32" s="54">
        <v>12</v>
      </c>
      <c r="Q32" s="79" t="s">
        <v>2</v>
      </c>
    </row>
    <row r="33" spans="1:17" s="3" customFormat="1" x14ac:dyDescent="0.25">
      <c r="A33" s="111"/>
      <c r="B33" s="50">
        <v>16</v>
      </c>
      <c r="C33" s="52">
        <v>186500</v>
      </c>
      <c r="D33" s="50">
        <v>2</v>
      </c>
      <c r="E33" s="50" t="s">
        <v>19</v>
      </c>
      <c r="F33" s="50" t="s">
        <v>65</v>
      </c>
      <c r="G33" s="50" t="s">
        <v>84</v>
      </c>
      <c r="H33" s="36" t="s">
        <v>85</v>
      </c>
      <c r="I33" s="36" t="s">
        <v>85</v>
      </c>
      <c r="J33" s="50"/>
      <c r="K33" s="59">
        <v>11.15</v>
      </c>
      <c r="L33" s="59" t="s">
        <v>28</v>
      </c>
      <c r="M33" s="59" t="s">
        <v>28</v>
      </c>
      <c r="N33" s="50">
        <v>3</v>
      </c>
      <c r="O33" s="50" t="s">
        <v>40</v>
      </c>
      <c r="P33" s="50">
        <v>16</v>
      </c>
      <c r="Q33" s="40" t="s">
        <v>3</v>
      </c>
    </row>
    <row r="34" spans="1:17" s="3" customFormat="1" x14ac:dyDescent="0.25">
      <c r="A34" s="111"/>
      <c r="B34" s="36">
        <v>16</v>
      </c>
      <c r="C34" s="52">
        <v>194000</v>
      </c>
      <c r="D34" s="36">
        <v>2</v>
      </c>
      <c r="E34" s="36" t="s">
        <v>19</v>
      </c>
      <c r="F34" s="36" t="s">
        <v>39</v>
      </c>
      <c r="G34" s="50" t="s">
        <v>86</v>
      </c>
      <c r="H34" s="36" t="s">
        <v>87</v>
      </c>
      <c r="I34" s="36" t="s">
        <v>87</v>
      </c>
      <c r="J34" s="36"/>
      <c r="K34" s="37">
        <v>10.33</v>
      </c>
      <c r="L34" s="37" t="s">
        <v>28</v>
      </c>
      <c r="M34" s="37" t="s">
        <v>28</v>
      </c>
      <c r="N34" s="36">
        <v>3</v>
      </c>
      <c r="O34" s="36" t="s">
        <v>40</v>
      </c>
      <c r="P34" s="50"/>
      <c r="Q34" s="40" t="s">
        <v>3</v>
      </c>
    </row>
    <row r="35" spans="1:17" s="3" customFormat="1" x14ac:dyDescent="0.25">
      <c r="A35" s="111"/>
      <c r="B35" s="50">
        <v>17</v>
      </c>
      <c r="C35" s="52">
        <v>209000</v>
      </c>
      <c r="D35" s="50">
        <v>2</v>
      </c>
      <c r="E35" s="50" t="s">
        <v>19</v>
      </c>
      <c r="F35" s="50" t="s">
        <v>65</v>
      </c>
      <c r="G35" s="50" t="s">
        <v>88</v>
      </c>
      <c r="H35" s="50" t="s">
        <v>89</v>
      </c>
      <c r="I35" s="50" t="s">
        <v>89</v>
      </c>
      <c r="J35" s="50"/>
      <c r="K35" s="59">
        <v>11.3</v>
      </c>
      <c r="L35" s="37" t="s">
        <v>28</v>
      </c>
      <c r="M35" s="37" t="s">
        <v>28</v>
      </c>
      <c r="N35" s="50">
        <v>3</v>
      </c>
      <c r="O35" s="50" t="s">
        <v>23</v>
      </c>
      <c r="P35" s="50">
        <v>16</v>
      </c>
      <c r="Q35" s="40" t="s">
        <v>3</v>
      </c>
    </row>
    <row r="36" spans="1:17" s="3" customFormat="1" x14ac:dyDescent="0.25">
      <c r="A36" s="111"/>
      <c r="B36" s="50">
        <v>18</v>
      </c>
      <c r="C36" s="52">
        <v>210000</v>
      </c>
      <c r="D36" s="50">
        <v>2</v>
      </c>
      <c r="E36" s="50" t="s">
        <v>19</v>
      </c>
      <c r="F36" s="50" t="s">
        <v>20</v>
      </c>
      <c r="G36" s="57" t="s">
        <v>90</v>
      </c>
      <c r="H36" s="50" t="s">
        <v>91</v>
      </c>
      <c r="I36" s="50" t="s">
        <v>91</v>
      </c>
      <c r="J36" s="50"/>
      <c r="K36" s="59">
        <v>11.15</v>
      </c>
      <c r="L36" s="59">
        <v>17.690000000000001</v>
      </c>
      <c r="M36" s="59">
        <v>18.16</v>
      </c>
      <c r="N36" s="50">
        <v>3</v>
      </c>
      <c r="O36" s="50" t="s">
        <v>23</v>
      </c>
      <c r="P36" s="50">
        <v>13</v>
      </c>
      <c r="Q36" s="40" t="s">
        <v>3</v>
      </c>
    </row>
    <row r="37" spans="1:17" s="3" customFormat="1" x14ac:dyDescent="0.25">
      <c r="A37" s="111"/>
      <c r="B37" s="50">
        <v>18</v>
      </c>
      <c r="C37" s="52">
        <v>210000</v>
      </c>
      <c r="D37" s="50">
        <v>2</v>
      </c>
      <c r="E37" s="50" t="s">
        <v>19</v>
      </c>
      <c r="F37" s="50" t="s">
        <v>20</v>
      </c>
      <c r="G37" s="57" t="s">
        <v>430</v>
      </c>
      <c r="H37" s="50" t="s">
        <v>217</v>
      </c>
      <c r="I37" s="50" t="s">
        <v>217</v>
      </c>
      <c r="J37" s="50"/>
      <c r="K37" s="59" t="s">
        <v>28</v>
      </c>
      <c r="L37" s="59" t="s">
        <v>28</v>
      </c>
      <c r="M37" s="59" t="s">
        <v>28</v>
      </c>
      <c r="N37" s="50">
        <v>3</v>
      </c>
      <c r="O37" s="50" t="s">
        <v>23</v>
      </c>
      <c r="P37" s="50">
        <v>13</v>
      </c>
      <c r="Q37" s="40" t="s">
        <v>2</v>
      </c>
    </row>
    <row r="38" spans="1:17" s="3" customFormat="1" x14ac:dyDescent="0.25">
      <c r="A38" s="111"/>
      <c r="B38" s="50">
        <v>19</v>
      </c>
      <c r="C38" s="52">
        <v>230000</v>
      </c>
      <c r="D38" s="50">
        <v>2</v>
      </c>
      <c r="E38" s="50" t="s">
        <v>19</v>
      </c>
      <c r="F38" s="50" t="s">
        <v>39</v>
      </c>
      <c r="G38" s="50" t="s">
        <v>92</v>
      </c>
      <c r="H38" s="50" t="s">
        <v>93</v>
      </c>
      <c r="I38" s="50" t="s">
        <v>93</v>
      </c>
      <c r="J38" s="50"/>
      <c r="K38" s="59">
        <v>10.3</v>
      </c>
      <c r="L38" s="59" t="s">
        <v>28</v>
      </c>
      <c r="M38" s="59" t="s">
        <v>28</v>
      </c>
      <c r="N38" s="50">
        <v>3</v>
      </c>
      <c r="O38" s="50" t="s">
        <v>40</v>
      </c>
      <c r="P38" s="50"/>
      <c r="Q38" s="40" t="s">
        <v>3</v>
      </c>
    </row>
    <row r="39" spans="1:17" s="3" customFormat="1" x14ac:dyDescent="0.25">
      <c r="A39" s="111"/>
      <c r="B39" s="50">
        <v>20</v>
      </c>
      <c r="C39" s="52">
        <v>237000</v>
      </c>
      <c r="D39" s="50">
        <v>2</v>
      </c>
      <c r="E39" s="50" t="s">
        <v>19</v>
      </c>
      <c r="F39" s="50" t="s">
        <v>56</v>
      </c>
      <c r="G39" s="50" t="s">
        <v>94</v>
      </c>
      <c r="H39" s="50" t="s">
        <v>95</v>
      </c>
      <c r="I39" s="50" t="s">
        <v>95</v>
      </c>
      <c r="J39" s="50"/>
      <c r="K39" s="59" t="s">
        <v>28</v>
      </c>
      <c r="L39" s="59" t="s">
        <v>28</v>
      </c>
      <c r="M39" s="59" t="s">
        <v>28</v>
      </c>
      <c r="N39" s="50">
        <v>3</v>
      </c>
      <c r="O39" s="50" t="s">
        <v>23</v>
      </c>
      <c r="P39" s="50">
        <v>16</v>
      </c>
      <c r="Q39" s="40" t="s">
        <v>3</v>
      </c>
    </row>
    <row r="40" spans="1:17" s="3" customFormat="1" x14ac:dyDescent="0.25">
      <c r="A40" s="111"/>
      <c r="B40" s="50">
        <v>21</v>
      </c>
      <c r="C40" s="52">
        <v>246000</v>
      </c>
      <c r="D40" s="50">
        <v>2</v>
      </c>
      <c r="E40" s="50" t="s">
        <v>19</v>
      </c>
      <c r="F40" s="50" t="s">
        <v>20</v>
      </c>
      <c r="G40" s="57" t="s">
        <v>96</v>
      </c>
      <c r="H40" s="50" t="s">
        <v>97</v>
      </c>
      <c r="I40" s="50" t="s">
        <v>97</v>
      </c>
      <c r="J40" s="50"/>
      <c r="K40" s="59">
        <v>11.15</v>
      </c>
      <c r="L40" s="59">
        <v>17.62</v>
      </c>
      <c r="M40" s="59">
        <v>18.100000000000001</v>
      </c>
      <c r="N40" s="50">
        <v>3</v>
      </c>
      <c r="O40" s="50" t="s">
        <v>23</v>
      </c>
      <c r="P40" s="50">
        <v>13</v>
      </c>
      <c r="Q40" s="40" t="s">
        <v>3</v>
      </c>
    </row>
    <row r="41" spans="1:17" s="3" customFormat="1" x14ac:dyDescent="0.25">
      <c r="A41" s="111"/>
      <c r="B41" s="50">
        <v>21</v>
      </c>
      <c r="C41" s="52">
        <v>248000</v>
      </c>
      <c r="D41" s="50">
        <v>2</v>
      </c>
      <c r="E41" s="50" t="s">
        <v>19</v>
      </c>
      <c r="F41" s="50" t="s">
        <v>20</v>
      </c>
      <c r="G41" s="57" t="s">
        <v>431</v>
      </c>
      <c r="H41" s="72" t="s">
        <v>207</v>
      </c>
      <c r="I41" s="72" t="s">
        <v>207</v>
      </c>
      <c r="J41" s="72"/>
      <c r="K41" s="82">
        <v>11.37</v>
      </c>
      <c r="L41" s="82">
        <v>18.75</v>
      </c>
      <c r="M41" s="82">
        <v>19.07</v>
      </c>
      <c r="N41" s="72">
        <v>3</v>
      </c>
      <c r="O41" s="50" t="s">
        <v>23</v>
      </c>
      <c r="P41" s="50">
        <v>13</v>
      </c>
      <c r="Q41" s="40" t="s">
        <v>2</v>
      </c>
    </row>
    <row r="42" spans="1:17" s="3" customFormat="1" x14ac:dyDescent="0.25">
      <c r="A42" s="111"/>
      <c r="B42" s="72">
        <v>23</v>
      </c>
      <c r="C42" s="52">
        <v>270000</v>
      </c>
      <c r="D42" s="50">
        <v>2</v>
      </c>
      <c r="E42" s="50" t="s">
        <v>19</v>
      </c>
      <c r="F42" s="50" t="s">
        <v>20</v>
      </c>
      <c r="G42" s="57" t="s">
        <v>98</v>
      </c>
      <c r="H42" s="50" t="s">
        <v>99</v>
      </c>
      <c r="I42" s="50" t="s">
        <v>99</v>
      </c>
      <c r="J42" s="50"/>
      <c r="K42" s="59">
        <v>10.9</v>
      </c>
      <c r="L42" s="59">
        <v>17.47</v>
      </c>
      <c r="M42" s="59">
        <v>18.02</v>
      </c>
      <c r="N42" s="50">
        <v>3</v>
      </c>
      <c r="O42" s="50" t="s">
        <v>23</v>
      </c>
      <c r="P42" s="50">
        <v>16</v>
      </c>
      <c r="Q42" s="40" t="s">
        <v>3</v>
      </c>
    </row>
    <row r="43" spans="1:17" s="3" customFormat="1" x14ac:dyDescent="0.25">
      <c r="A43" s="111"/>
      <c r="B43" s="36">
        <v>23</v>
      </c>
      <c r="C43" s="52">
        <v>272000</v>
      </c>
      <c r="D43" s="36">
        <v>2</v>
      </c>
      <c r="E43" s="36" t="s">
        <v>19</v>
      </c>
      <c r="F43" s="36" t="s">
        <v>56</v>
      </c>
      <c r="G43" s="50" t="s">
        <v>100</v>
      </c>
      <c r="H43" s="36" t="s">
        <v>101</v>
      </c>
      <c r="I43" s="36" t="s">
        <v>101</v>
      </c>
      <c r="J43" s="36"/>
      <c r="K43" s="37">
        <v>11</v>
      </c>
      <c r="L43" s="37" t="s">
        <v>28</v>
      </c>
      <c r="M43" s="37" t="s">
        <v>28</v>
      </c>
      <c r="N43" s="36">
        <v>3</v>
      </c>
      <c r="O43" s="36" t="s">
        <v>23</v>
      </c>
      <c r="P43" s="50">
        <v>16</v>
      </c>
      <c r="Q43" s="40" t="s">
        <v>3</v>
      </c>
    </row>
    <row r="44" spans="1:17" s="3" customFormat="1" x14ac:dyDescent="0.25">
      <c r="A44" s="111"/>
      <c r="B44" s="50">
        <v>23</v>
      </c>
      <c r="C44" s="52">
        <v>275000</v>
      </c>
      <c r="D44" s="50">
        <v>2</v>
      </c>
      <c r="E44" s="50" t="s">
        <v>19</v>
      </c>
      <c r="F44" s="50" t="s">
        <v>20</v>
      </c>
      <c r="G44" s="57" t="s">
        <v>102</v>
      </c>
      <c r="H44" s="50" t="s">
        <v>103</v>
      </c>
      <c r="I44" s="50" t="s">
        <v>103</v>
      </c>
      <c r="J44" s="50"/>
      <c r="K44" s="59">
        <v>10.92</v>
      </c>
      <c r="L44" s="59">
        <v>18.329999999999998</v>
      </c>
      <c r="M44" s="59">
        <v>18.940000000000001</v>
      </c>
      <c r="N44" s="54">
        <v>3</v>
      </c>
      <c r="O44" s="50" t="s">
        <v>23</v>
      </c>
      <c r="P44" s="50">
        <v>16</v>
      </c>
      <c r="Q44" s="40" t="s">
        <v>3</v>
      </c>
    </row>
    <row r="45" spans="1:17" s="3" customFormat="1" x14ac:dyDescent="0.25">
      <c r="A45" s="111"/>
      <c r="B45" s="36">
        <v>25</v>
      </c>
      <c r="C45" s="52">
        <v>299000</v>
      </c>
      <c r="D45" s="36">
        <v>2</v>
      </c>
      <c r="E45" s="36" t="s">
        <v>19</v>
      </c>
      <c r="F45" s="36" t="s">
        <v>39</v>
      </c>
      <c r="G45" s="50" t="s">
        <v>104</v>
      </c>
      <c r="H45" s="36" t="s">
        <v>105</v>
      </c>
      <c r="I45" s="36" t="s">
        <v>105</v>
      </c>
      <c r="J45" s="36"/>
      <c r="K45" s="37">
        <v>9.9700000000000006</v>
      </c>
      <c r="L45" s="37" t="s">
        <v>28</v>
      </c>
      <c r="M45" s="37" t="s">
        <v>28</v>
      </c>
      <c r="N45" s="36">
        <v>3</v>
      </c>
      <c r="O45" s="36" t="s">
        <v>40</v>
      </c>
      <c r="P45" s="50"/>
      <c r="Q45" s="40" t="s">
        <v>3</v>
      </c>
    </row>
    <row r="46" spans="1:17" s="3" customFormat="1" x14ac:dyDescent="0.25">
      <c r="A46" s="111"/>
      <c r="B46" s="50">
        <v>26</v>
      </c>
      <c r="C46" s="52">
        <v>307000</v>
      </c>
      <c r="D46" s="50">
        <v>2</v>
      </c>
      <c r="E46" s="50" t="s">
        <v>19</v>
      </c>
      <c r="F46" s="50" t="s">
        <v>56</v>
      </c>
      <c r="G46" s="50" t="s">
        <v>106</v>
      </c>
      <c r="H46" s="50" t="s">
        <v>107</v>
      </c>
      <c r="I46" s="50" t="s">
        <v>107</v>
      </c>
      <c r="J46" s="50"/>
      <c r="K46" s="59">
        <v>11.1</v>
      </c>
      <c r="L46" s="59" t="s">
        <v>28</v>
      </c>
      <c r="M46" s="59" t="s">
        <v>28</v>
      </c>
      <c r="N46" s="50">
        <v>3</v>
      </c>
      <c r="O46" s="50" t="s">
        <v>23</v>
      </c>
      <c r="P46" s="50">
        <v>18</v>
      </c>
      <c r="Q46" s="40" t="s">
        <v>3</v>
      </c>
    </row>
    <row r="47" spans="1:17" s="3" customFormat="1" x14ac:dyDescent="0.25">
      <c r="A47" s="111"/>
      <c r="B47" s="50">
        <v>26</v>
      </c>
      <c r="C47" s="52">
        <v>307000</v>
      </c>
      <c r="D47" s="50">
        <v>2</v>
      </c>
      <c r="E47" s="50" t="s">
        <v>19</v>
      </c>
      <c r="F47" s="50" t="s">
        <v>20</v>
      </c>
      <c r="G47" s="57" t="s">
        <v>108</v>
      </c>
      <c r="H47" s="50" t="s">
        <v>109</v>
      </c>
      <c r="I47" s="50" t="s">
        <v>109</v>
      </c>
      <c r="J47" s="50"/>
      <c r="K47" s="59">
        <v>10.9</v>
      </c>
      <c r="L47" s="59">
        <v>17.13</v>
      </c>
      <c r="M47" s="59">
        <v>17.62</v>
      </c>
      <c r="N47" s="50">
        <v>3</v>
      </c>
      <c r="O47" s="50" t="s">
        <v>40</v>
      </c>
      <c r="P47" s="50">
        <v>18</v>
      </c>
      <c r="Q47" s="40" t="s">
        <v>3</v>
      </c>
    </row>
    <row r="48" spans="1:17" s="3" customFormat="1" x14ac:dyDescent="0.25">
      <c r="A48" s="111"/>
      <c r="B48" s="50">
        <v>26</v>
      </c>
      <c r="C48" s="52">
        <v>313000</v>
      </c>
      <c r="D48" s="50">
        <v>2</v>
      </c>
      <c r="E48" s="50" t="s">
        <v>19</v>
      </c>
      <c r="F48" s="50" t="s">
        <v>20</v>
      </c>
      <c r="G48" s="57" t="s">
        <v>432</v>
      </c>
      <c r="H48" s="50" t="s">
        <v>110</v>
      </c>
      <c r="I48" s="50" t="s">
        <v>110</v>
      </c>
      <c r="J48" s="50"/>
      <c r="K48" s="60">
        <v>11.25</v>
      </c>
      <c r="L48" s="60">
        <v>18.18</v>
      </c>
      <c r="M48" s="60">
        <v>18.73</v>
      </c>
      <c r="N48" s="54">
        <v>3</v>
      </c>
      <c r="O48" s="50" t="s">
        <v>23</v>
      </c>
      <c r="P48" s="50">
        <v>18</v>
      </c>
      <c r="Q48" s="40" t="s">
        <v>2</v>
      </c>
    </row>
    <row r="49" spans="1:17" s="3" customFormat="1" x14ac:dyDescent="0.25">
      <c r="A49" s="111"/>
      <c r="B49" s="36">
        <v>30</v>
      </c>
      <c r="C49" s="52">
        <v>361000</v>
      </c>
      <c r="D49" s="36">
        <v>2</v>
      </c>
      <c r="E49" s="50" t="s">
        <v>19</v>
      </c>
      <c r="F49" s="36" t="s">
        <v>56</v>
      </c>
      <c r="G49" s="50" t="s">
        <v>111</v>
      </c>
      <c r="H49" s="36" t="s">
        <v>112</v>
      </c>
      <c r="I49" s="36" t="s">
        <v>112</v>
      </c>
      <c r="J49" s="36"/>
      <c r="K49" s="60">
        <v>11.2</v>
      </c>
      <c r="L49" s="60" t="s">
        <v>28</v>
      </c>
      <c r="M49" s="60" t="s">
        <v>28</v>
      </c>
      <c r="N49" s="36">
        <v>3</v>
      </c>
      <c r="O49" s="36" t="s">
        <v>23</v>
      </c>
      <c r="P49" s="50">
        <v>18</v>
      </c>
      <c r="Q49" s="40" t="s">
        <v>3</v>
      </c>
    </row>
    <row r="50" spans="1:17" s="3" customFormat="1" x14ac:dyDescent="0.25">
      <c r="A50" s="111"/>
      <c r="B50" s="50">
        <v>30</v>
      </c>
      <c r="C50" s="52">
        <v>361000</v>
      </c>
      <c r="D50" s="50">
        <v>2</v>
      </c>
      <c r="E50" s="50" t="s">
        <v>19</v>
      </c>
      <c r="F50" s="50" t="s">
        <v>20</v>
      </c>
      <c r="G50" s="57" t="s">
        <v>433</v>
      </c>
      <c r="H50" s="50" t="s">
        <v>113</v>
      </c>
      <c r="I50" s="50" t="s">
        <v>113</v>
      </c>
      <c r="J50" s="50"/>
      <c r="K50" s="59">
        <v>11.1</v>
      </c>
      <c r="L50" s="59">
        <v>16.96</v>
      </c>
      <c r="M50" s="59">
        <v>17.37</v>
      </c>
      <c r="N50" s="50">
        <v>3</v>
      </c>
      <c r="O50" s="50" t="s">
        <v>40</v>
      </c>
      <c r="P50" s="50">
        <v>18</v>
      </c>
      <c r="Q50" s="40" t="s">
        <v>3</v>
      </c>
    </row>
    <row r="51" spans="1:17" s="3" customFormat="1" x14ac:dyDescent="0.25">
      <c r="A51" s="111"/>
      <c r="B51" s="50">
        <v>30</v>
      </c>
      <c r="C51" s="52">
        <v>368000</v>
      </c>
      <c r="D51" s="50">
        <v>2</v>
      </c>
      <c r="E51" s="50" t="s">
        <v>19</v>
      </c>
      <c r="F51" s="50" t="s">
        <v>20</v>
      </c>
      <c r="G51" s="57" t="s">
        <v>434</v>
      </c>
      <c r="H51" s="50" t="s">
        <v>114</v>
      </c>
      <c r="I51" s="50" t="s">
        <v>114</v>
      </c>
      <c r="J51" s="50"/>
      <c r="K51" s="60">
        <v>11.06</v>
      </c>
      <c r="L51" s="60">
        <v>18.16</v>
      </c>
      <c r="M51" s="60">
        <v>18.809999999999999</v>
      </c>
      <c r="N51" s="54">
        <v>3</v>
      </c>
      <c r="O51" s="50" t="s">
        <v>23</v>
      </c>
      <c r="P51" s="50">
        <v>18</v>
      </c>
      <c r="Q51" s="40" t="s">
        <v>3</v>
      </c>
    </row>
    <row r="52" spans="1:17" s="3" customFormat="1" x14ac:dyDescent="0.25">
      <c r="A52" s="111"/>
      <c r="B52" s="50">
        <v>31</v>
      </c>
      <c r="C52" s="52">
        <v>375000</v>
      </c>
      <c r="D52" s="50">
        <v>2</v>
      </c>
      <c r="E52" s="50" t="s">
        <v>19</v>
      </c>
      <c r="F52" s="50" t="s">
        <v>39</v>
      </c>
      <c r="G52" s="50" t="s">
        <v>115</v>
      </c>
      <c r="H52" s="50" t="s">
        <v>116</v>
      </c>
      <c r="I52" s="50" t="s">
        <v>116</v>
      </c>
      <c r="J52" s="50"/>
      <c r="K52" s="59">
        <v>9.86</v>
      </c>
      <c r="L52" s="59" t="s">
        <v>28</v>
      </c>
      <c r="M52" s="59" t="s">
        <v>28</v>
      </c>
      <c r="N52" s="50">
        <v>3</v>
      </c>
      <c r="O52" s="50" t="s">
        <v>40</v>
      </c>
      <c r="P52" s="50"/>
      <c r="Q52" s="40" t="s">
        <v>3</v>
      </c>
    </row>
    <row r="53" spans="1:17" s="3" customFormat="1" x14ac:dyDescent="0.25">
      <c r="A53" s="111"/>
      <c r="B53" s="50">
        <v>38</v>
      </c>
      <c r="C53" s="52">
        <v>458000</v>
      </c>
      <c r="D53" s="50">
        <v>2</v>
      </c>
      <c r="E53" s="50" t="s">
        <v>19</v>
      </c>
      <c r="F53" s="50" t="s">
        <v>39</v>
      </c>
      <c r="G53" s="50" t="s">
        <v>117</v>
      </c>
      <c r="H53" s="50" t="s">
        <v>118</v>
      </c>
      <c r="I53" s="50" t="s">
        <v>118</v>
      </c>
      <c r="J53" s="50"/>
      <c r="K53" s="59">
        <v>9.9700000000000006</v>
      </c>
      <c r="L53" s="59" t="s">
        <v>28</v>
      </c>
      <c r="M53" s="59" t="s">
        <v>28</v>
      </c>
      <c r="N53" s="50">
        <v>3</v>
      </c>
      <c r="O53" s="50" t="s">
        <v>40</v>
      </c>
      <c r="P53" s="50"/>
      <c r="Q53" s="40" t="s">
        <v>3</v>
      </c>
    </row>
    <row r="54" spans="1:17" s="3" customFormat="1" x14ac:dyDescent="0.25">
      <c r="A54" s="111"/>
      <c r="B54" s="50">
        <v>39</v>
      </c>
      <c r="C54" s="52">
        <v>468000</v>
      </c>
      <c r="D54" s="50">
        <v>2</v>
      </c>
      <c r="E54" s="50" t="s">
        <v>19</v>
      </c>
      <c r="F54" s="50" t="s">
        <v>20</v>
      </c>
      <c r="G54" s="57" t="s">
        <v>59</v>
      </c>
      <c r="H54" s="50" t="s">
        <v>60</v>
      </c>
      <c r="I54" s="50" t="s">
        <v>60</v>
      </c>
      <c r="J54" s="50"/>
      <c r="K54" s="59">
        <v>10.94</v>
      </c>
      <c r="L54" s="59">
        <v>21.89</v>
      </c>
      <c r="M54" s="59">
        <v>18.600000000000001</v>
      </c>
      <c r="N54" s="50">
        <v>3</v>
      </c>
      <c r="O54" s="50" t="s">
        <v>23</v>
      </c>
      <c r="P54" s="50">
        <v>20</v>
      </c>
      <c r="Q54" s="40" t="s">
        <v>2</v>
      </c>
    </row>
    <row r="55" spans="1:17" s="3" customFormat="1" x14ac:dyDescent="0.25">
      <c r="A55" s="111"/>
      <c r="B55" s="50">
        <v>39</v>
      </c>
      <c r="C55" s="52">
        <v>471000</v>
      </c>
      <c r="D55" s="50">
        <v>2</v>
      </c>
      <c r="E55" s="50" t="s">
        <v>19</v>
      </c>
      <c r="F55" s="50" t="s">
        <v>20</v>
      </c>
      <c r="G55" s="57" t="s">
        <v>119</v>
      </c>
      <c r="H55" s="50" t="s">
        <v>120</v>
      </c>
      <c r="I55" s="50" t="s">
        <v>120</v>
      </c>
      <c r="J55" s="50"/>
      <c r="K55" s="59">
        <v>11.1</v>
      </c>
      <c r="L55" s="59">
        <v>16.97</v>
      </c>
      <c r="M55" s="59">
        <v>17.38</v>
      </c>
      <c r="N55" s="50">
        <v>3</v>
      </c>
      <c r="O55" s="50" t="s">
        <v>23</v>
      </c>
      <c r="P55" s="50">
        <v>25</v>
      </c>
      <c r="Q55" s="40" t="s">
        <v>3</v>
      </c>
    </row>
    <row r="56" spans="1:17" s="3" customFormat="1" x14ac:dyDescent="0.25">
      <c r="A56" s="111"/>
      <c r="B56" s="50">
        <v>39</v>
      </c>
      <c r="C56" s="52">
        <v>471000</v>
      </c>
      <c r="D56" s="50">
        <v>2</v>
      </c>
      <c r="E56" s="50" t="s">
        <v>19</v>
      </c>
      <c r="F56" s="50" t="s">
        <v>56</v>
      </c>
      <c r="G56" s="50" t="s">
        <v>121</v>
      </c>
      <c r="H56" s="50" t="s">
        <v>122</v>
      </c>
      <c r="I56" s="50" t="s">
        <v>122</v>
      </c>
      <c r="J56" s="50"/>
      <c r="K56" s="59">
        <v>10.85</v>
      </c>
      <c r="L56" s="59" t="s">
        <v>28</v>
      </c>
      <c r="M56" s="59" t="s">
        <v>28</v>
      </c>
      <c r="N56" s="50">
        <v>3</v>
      </c>
      <c r="O56" s="50" t="s">
        <v>40</v>
      </c>
      <c r="P56" s="50">
        <v>25</v>
      </c>
      <c r="Q56" s="40" t="s">
        <v>2</v>
      </c>
    </row>
    <row r="57" spans="1:17" s="3" customFormat="1" x14ac:dyDescent="0.25">
      <c r="A57" s="111"/>
      <c r="B57" s="50">
        <v>47</v>
      </c>
      <c r="C57" s="52">
        <v>560000</v>
      </c>
      <c r="D57" s="50">
        <v>2</v>
      </c>
      <c r="E57" s="50" t="s">
        <v>19</v>
      </c>
      <c r="F57" s="50" t="s">
        <v>41</v>
      </c>
      <c r="G57" s="57" t="s">
        <v>123</v>
      </c>
      <c r="H57" s="50" t="s">
        <v>124</v>
      </c>
      <c r="I57" s="50" t="s">
        <v>124</v>
      </c>
      <c r="J57" s="50"/>
      <c r="K57" s="59">
        <v>9.9499999999999993</v>
      </c>
      <c r="L57" s="50">
        <v>17.850000000000001</v>
      </c>
      <c r="M57" s="59">
        <v>19.47</v>
      </c>
      <c r="N57" s="50">
        <v>3</v>
      </c>
      <c r="O57" s="50" t="s">
        <v>23</v>
      </c>
      <c r="P57" s="50">
        <v>25</v>
      </c>
      <c r="Q57" s="40" t="s">
        <v>3</v>
      </c>
    </row>
    <row r="58" spans="1:17" s="3" customFormat="1" x14ac:dyDescent="0.25">
      <c r="A58" s="111"/>
      <c r="B58" s="50">
        <v>48</v>
      </c>
      <c r="C58" s="52">
        <v>580000</v>
      </c>
      <c r="D58" s="50">
        <v>2</v>
      </c>
      <c r="E58" s="50" t="s">
        <v>19</v>
      </c>
      <c r="F58" s="50" t="s">
        <v>56</v>
      </c>
      <c r="G58" s="50" t="s">
        <v>125</v>
      </c>
      <c r="H58" s="50" t="s">
        <v>126</v>
      </c>
      <c r="I58" s="50" t="s">
        <v>126</v>
      </c>
      <c r="J58" s="50"/>
      <c r="K58" s="59">
        <v>11.3</v>
      </c>
      <c r="L58" s="59" t="s">
        <v>28</v>
      </c>
      <c r="M58" s="59" t="s">
        <v>28</v>
      </c>
      <c r="N58" s="50">
        <v>3</v>
      </c>
      <c r="O58" s="50" t="s">
        <v>40</v>
      </c>
      <c r="P58" s="50">
        <v>45</v>
      </c>
      <c r="Q58" s="40" t="s">
        <v>3</v>
      </c>
    </row>
    <row r="59" spans="1:17" s="3" customFormat="1" x14ac:dyDescent="0.25">
      <c r="A59" s="111"/>
      <c r="B59" s="50">
        <v>49</v>
      </c>
      <c r="C59" s="52">
        <v>582000</v>
      </c>
      <c r="D59" s="50">
        <v>2</v>
      </c>
      <c r="E59" s="50" t="s">
        <v>19</v>
      </c>
      <c r="F59" s="50" t="s">
        <v>20</v>
      </c>
      <c r="G59" s="57" t="s">
        <v>127</v>
      </c>
      <c r="H59" s="50" t="s">
        <v>128</v>
      </c>
      <c r="I59" s="50" t="s">
        <v>128</v>
      </c>
      <c r="J59" s="50"/>
      <c r="K59" s="59">
        <v>10.9</v>
      </c>
      <c r="L59" s="59">
        <v>16.93</v>
      </c>
      <c r="M59" s="59">
        <v>17.32</v>
      </c>
      <c r="N59" s="50">
        <v>3</v>
      </c>
      <c r="O59" s="50" t="s">
        <v>23</v>
      </c>
      <c r="P59" s="50">
        <v>25</v>
      </c>
      <c r="Q59" s="40" t="s">
        <v>3</v>
      </c>
    </row>
    <row r="60" spans="1:17" s="3" customFormat="1" x14ac:dyDescent="0.25">
      <c r="A60" s="111"/>
      <c r="B60" s="50">
        <v>49</v>
      </c>
      <c r="C60" s="52">
        <v>584000</v>
      </c>
      <c r="D60" s="50">
        <v>2</v>
      </c>
      <c r="E60" s="50" t="s">
        <v>19</v>
      </c>
      <c r="F60" s="50" t="s">
        <v>20</v>
      </c>
      <c r="G60" s="57" t="s">
        <v>63</v>
      </c>
      <c r="H60" s="50" t="s">
        <v>64</v>
      </c>
      <c r="I60" s="50" t="s">
        <v>64</v>
      </c>
      <c r="J60" s="50"/>
      <c r="K60" s="59">
        <v>11.33</v>
      </c>
      <c r="L60" s="59">
        <v>22</v>
      </c>
      <c r="M60" s="59">
        <v>18.89</v>
      </c>
      <c r="N60" s="50">
        <v>3</v>
      </c>
      <c r="O60" s="50" t="s">
        <v>23</v>
      </c>
      <c r="P60" s="50">
        <v>25</v>
      </c>
      <c r="Q60" s="40" t="s">
        <v>2</v>
      </c>
    </row>
    <row r="61" spans="1:17" s="3" customFormat="1" x14ac:dyDescent="0.25">
      <c r="A61" s="111"/>
      <c r="B61" s="50">
        <v>49</v>
      </c>
      <c r="C61" s="52">
        <v>620000</v>
      </c>
      <c r="D61" s="50">
        <v>2</v>
      </c>
      <c r="E61" s="50" t="s">
        <v>19</v>
      </c>
      <c r="F61" s="50" t="s">
        <v>56</v>
      </c>
      <c r="G61" s="50" t="s">
        <v>129</v>
      </c>
      <c r="H61" s="50" t="s">
        <v>130</v>
      </c>
      <c r="I61" s="50" t="s">
        <v>130</v>
      </c>
      <c r="J61" s="50"/>
      <c r="K61" s="59" t="s">
        <v>28</v>
      </c>
      <c r="L61" s="59" t="s">
        <v>28</v>
      </c>
      <c r="M61" s="59" t="s">
        <v>28</v>
      </c>
      <c r="N61" s="50">
        <v>3</v>
      </c>
      <c r="O61" s="50" t="s">
        <v>40</v>
      </c>
      <c r="P61" s="50">
        <v>30</v>
      </c>
      <c r="Q61" s="40" t="s">
        <v>2</v>
      </c>
    </row>
    <row r="62" spans="1:17" s="3" customFormat="1" x14ac:dyDescent="0.25">
      <c r="A62" s="111"/>
      <c r="B62" s="50">
        <v>61</v>
      </c>
      <c r="C62" s="52">
        <v>728414</v>
      </c>
      <c r="D62" s="50">
        <v>2</v>
      </c>
      <c r="E62" s="50" t="s">
        <v>19</v>
      </c>
      <c r="F62" s="50" t="s">
        <v>20</v>
      </c>
      <c r="G62" s="57" t="s">
        <v>131</v>
      </c>
      <c r="H62" s="50" t="s">
        <v>132</v>
      </c>
      <c r="I62" s="50" t="s">
        <v>132</v>
      </c>
      <c r="J62" s="50"/>
      <c r="K62" s="59">
        <v>9.9499999999999993</v>
      </c>
      <c r="L62" s="59">
        <v>17.23</v>
      </c>
      <c r="M62" s="59">
        <v>17.84</v>
      </c>
      <c r="N62" s="50">
        <v>3</v>
      </c>
      <c r="O62" s="50" t="s">
        <v>23</v>
      </c>
      <c r="P62" s="50">
        <v>45</v>
      </c>
      <c r="Q62" s="40" t="s">
        <v>3</v>
      </c>
    </row>
    <row r="63" spans="1:17" s="3" customFormat="1" x14ac:dyDescent="0.25">
      <c r="A63" s="111"/>
      <c r="B63" s="50">
        <v>62</v>
      </c>
      <c r="C63" s="52">
        <v>740000</v>
      </c>
      <c r="D63" s="50">
        <v>2</v>
      </c>
      <c r="E63" s="50" t="s">
        <v>19</v>
      </c>
      <c r="F63" s="50" t="s">
        <v>56</v>
      </c>
      <c r="G63" s="50" t="s">
        <v>133</v>
      </c>
      <c r="H63" s="50" t="s">
        <v>134</v>
      </c>
      <c r="I63" s="50" t="s">
        <v>134</v>
      </c>
      <c r="J63" s="50"/>
      <c r="K63" s="59">
        <v>11.4</v>
      </c>
      <c r="L63" s="59" t="s">
        <v>28</v>
      </c>
      <c r="M63" s="59" t="s">
        <v>28</v>
      </c>
      <c r="N63" s="50">
        <v>3</v>
      </c>
      <c r="O63" s="50" t="s">
        <v>40</v>
      </c>
      <c r="P63" s="50">
        <v>30</v>
      </c>
      <c r="Q63" s="40" t="s">
        <v>3</v>
      </c>
    </row>
    <row r="64" spans="1:17" s="3" customFormat="1" x14ac:dyDescent="0.25">
      <c r="A64" s="111"/>
      <c r="B64" s="50">
        <v>63</v>
      </c>
      <c r="C64" s="52">
        <v>759000</v>
      </c>
      <c r="D64" s="50">
        <v>2</v>
      </c>
      <c r="E64" s="50" t="s">
        <v>19</v>
      </c>
      <c r="F64" s="50" t="s">
        <v>20</v>
      </c>
      <c r="G64" s="57" t="s">
        <v>135</v>
      </c>
      <c r="H64" s="50" t="s">
        <v>136</v>
      </c>
      <c r="I64" s="50" t="s">
        <v>136</v>
      </c>
      <c r="J64" s="50"/>
      <c r="K64" s="59">
        <v>10.9</v>
      </c>
      <c r="L64" s="59">
        <v>16.989999999999998</v>
      </c>
      <c r="M64" s="59">
        <v>17.440000000000001</v>
      </c>
      <c r="N64" s="50">
        <v>3</v>
      </c>
      <c r="O64" s="50" t="s">
        <v>23</v>
      </c>
      <c r="P64" s="50">
        <v>45</v>
      </c>
      <c r="Q64" s="40" t="s">
        <v>3</v>
      </c>
    </row>
    <row r="65" spans="1:17" s="3" customFormat="1" x14ac:dyDescent="0.25">
      <c r="A65" s="111"/>
      <c r="B65" s="50">
        <v>75</v>
      </c>
      <c r="C65" s="52">
        <v>896531</v>
      </c>
      <c r="D65" s="50">
        <v>2</v>
      </c>
      <c r="E65" s="50" t="s">
        <v>19</v>
      </c>
      <c r="F65" s="50" t="s">
        <v>20</v>
      </c>
      <c r="G65" s="57" t="s">
        <v>137</v>
      </c>
      <c r="H65" s="50" t="s">
        <v>138</v>
      </c>
      <c r="I65" s="50" t="s">
        <v>138</v>
      </c>
      <c r="J65" s="50"/>
      <c r="K65" s="59">
        <v>10.06</v>
      </c>
      <c r="L65" s="59">
        <v>17.600000000000001</v>
      </c>
      <c r="M65" s="59">
        <v>18.04</v>
      </c>
      <c r="N65" s="50">
        <v>3</v>
      </c>
      <c r="O65" s="50" t="s">
        <v>23</v>
      </c>
      <c r="P65" s="50">
        <v>45</v>
      </c>
      <c r="Q65" s="40" t="s">
        <v>3</v>
      </c>
    </row>
    <row r="66" spans="1:17" s="3" customFormat="1" ht="15.75" thickBot="1" x14ac:dyDescent="0.3">
      <c r="A66" s="112"/>
      <c r="B66" s="69">
        <v>79</v>
      </c>
      <c r="C66" s="70">
        <v>947000</v>
      </c>
      <c r="D66" s="69">
        <v>2</v>
      </c>
      <c r="E66" s="69" t="s">
        <v>19</v>
      </c>
      <c r="F66" s="69" t="s">
        <v>20</v>
      </c>
      <c r="G66" s="57" t="s">
        <v>139</v>
      </c>
      <c r="H66" s="69" t="s">
        <v>140</v>
      </c>
      <c r="I66" s="69" t="s">
        <v>140</v>
      </c>
      <c r="J66" s="69"/>
      <c r="K66" s="71">
        <v>10.95</v>
      </c>
      <c r="L66" s="71">
        <v>16.77</v>
      </c>
      <c r="M66" s="71">
        <v>17.059999999999999</v>
      </c>
      <c r="N66" s="69">
        <v>3</v>
      </c>
      <c r="O66" s="69" t="s">
        <v>23</v>
      </c>
      <c r="P66" s="69">
        <v>45</v>
      </c>
      <c r="Q66" s="40" t="s">
        <v>3</v>
      </c>
    </row>
    <row r="67" spans="1:17" s="3" customFormat="1" ht="16.5" customHeight="1" x14ac:dyDescent="0.25">
      <c r="A67" s="113" t="s">
        <v>173</v>
      </c>
      <c r="B67" s="73">
        <f t="shared" ref="B67:B96" si="0">C67/12000</f>
        <v>3.9083333333333332</v>
      </c>
      <c r="C67" s="66">
        <v>46900</v>
      </c>
      <c r="D67" s="65">
        <v>3</v>
      </c>
      <c r="E67" s="65" t="s">
        <v>173</v>
      </c>
      <c r="F67" s="65" t="s">
        <v>20</v>
      </c>
      <c r="G67" s="87" t="s">
        <v>180</v>
      </c>
      <c r="H67" s="65" t="s">
        <v>22</v>
      </c>
      <c r="I67" s="65" t="s">
        <v>36</v>
      </c>
      <c r="J67" s="65"/>
      <c r="K67" s="74">
        <v>9.65</v>
      </c>
      <c r="L67" s="74">
        <v>18</v>
      </c>
      <c r="M67" s="74">
        <v>17.809999999999999</v>
      </c>
      <c r="N67" s="65">
        <v>4</v>
      </c>
      <c r="O67" s="65" t="s">
        <v>23</v>
      </c>
      <c r="P67" s="65">
        <v>9.6</v>
      </c>
      <c r="Q67" s="40" t="s">
        <v>2</v>
      </c>
    </row>
    <row r="68" spans="1:17" s="3" customFormat="1" x14ac:dyDescent="0.25">
      <c r="A68" s="114"/>
      <c r="B68" s="51">
        <f t="shared" si="0"/>
        <v>4.6333333333333337</v>
      </c>
      <c r="C68" s="52">
        <v>55600</v>
      </c>
      <c r="D68" s="50">
        <v>3</v>
      </c>
      <c r="E68" s="50" t="s">
        <v>173</v>
      </c>
      <c r="F68" s="50" t="s">
        <v>20</v>
      </c>
      <c r="G68" s="84" t="s">
        <v>181</v>
      </c>
      <c r="H68" s="50" t="s">
        <v>32</v>
      </c>
      <c r="I68" s="50" t="s">
        <v>36</v>
      </c>
      <c r="J68" s="50"/>
      <c r="K68" s="58">
        <v>9.9499999999999993</v>
      </c>
      <c r="L68" s="58">
        <v>17.57</v>
      </c>
      <c r="M68" s="59">
        <v>17.77</v>
      </c>
      <c r="N68" s="50">
        <v>4</v>
      </c>
      <c r="O68" s="50" t="s">
        <v>23</v>
      </c>
      <c r="P68" s="50">
        <v>9.6</v>
      </c>
      <c r="Q68" s="40" t="s">
        <v>2</v>
      </c>
    </row>
    <row r="69" spans="1:17" s="3" customFormat="1" x14ac:dyDescent="0.25">
      <c r="A69" s="114"/>
      <c r="B69" s="51">
        <f t="shared" si="0"/>
        <v>4.9249999999999998</v>
      </c>
      <c r="C69" s="52">
        <v>59100</v>
      </c>
      <c r="D69" s="50">
        <v>3</v>
      </c>
      <c r="E69" s="50" t="s">
        <v>173</v>
      </c>
      <c r="F69" s="50" t="s">
        <v>20</v>
      </c>
      <c r="G69" s="84" t="s">
        <v>182</v>
      </c>
      <c r="H69" s="50" t="s">
        <v>30</v>
      </c>
      <c r="I69" s="50" t="s">
        <v>183</v>
      </c>
      <c r="J69" s="50"/>
      <c r="K69" s="58">
        <v>10.35</v>
      </c>
      <c r="L69" s="58">
        <v>17.66</v>
      </c>
      <c r="M69" s="59">
        <v>17.940000000000001</v>
      </c>
      <c r="N69" s="50">
        <v>4</v>
      </c>
      <c r="O69" s="50" t="s">
        <v>23</v>
      </c>
      <c r="P69" s="50">
        <v>9.6</v>
      </c>
      <c r="Q69" s="40" t="s">
        <v>2</v>
      </c>
    </row>
    <row r="70" spans="1:17" s="3" customFormat="1" x14ac:dyDescent="0.25">
      <c r="A70" s="114"/>
      <c r="B70" s="51">
        <f t="shared" si="0"/>
        <v>5.15</v>
      </c>
      <c r="C70" s="52">
        <v>61800</v>
      </c>
      <c r="D70" s="50">
        <v>3</v>
      </c>
      <c r="E70" s="50" t="s">
        <v>173</v>
      </c>
      <c r="F70" s="50" t="s">
        <v>20</v>
      </c>
      <c r="G70" s="84" t="s">
        <v>184</v>
      </c>
      <c r="H70" s="50" t="s">
        <v>30</v>
      </c>
      <c r="I70" s="50" t="s">
        <v>185</v>
      </c>
      <c r="J70" s="50"/>
      <c r="K70" s="58">
        <v>10.35</v>
      </c>
      <c r="L70" s="58">
        <v>18.07</v>
      </c>
      <c r="M70" s="59">
        <v>18</v>
      </c>
      <c r="N70" s="50">
        <v>4</v>
      </c>
      <c r="O70" s="50" t="s">
        <v>23</v>
      </c>
      <c r="P70" s="50">
        <v>9.6</v>
      </c>
      <c r="Q70" s="40" t="s">
        <v>2</v>
      </c>
    </row>
    <row r="71" spans="1:17" s="3" customFormat="1" x14ac:dyDescent="0.25">
      <c r="A71" s="114"/>
      <c r="B71" s="51">
        <f t="shared" si="0"/>
        <v>6.4416666666666664</v>
      </c>
      <c r="C71" s="52">
        <v>77300</v>
      </c>
      <c r="D71" s="50">
        <v>3</v>
      </c>
      <c r="E71" s="50" t="s">
        <v>173</v>
      </c>
      <c r="F71" s="50" t="s">
        <v>20</v>
      </c>
      <c r="G71" s="84" t="s">
        <v>186</v>
      </c>
      <c r="H71" s="50" t="s">
        <v>183</v>
      </c>
      <c r="I71" s="50" t="s">
        <v>187</v>
      </c>
      <c r="J71" s="50"/>
      <c r="K71" s="58">
        <v>10.4</v>
      </c>
      <c r="L71" s="58">
        <v>17.75</v>
      </c>
      <c r="M71" s="59">
        <v>17.84</v>
      </c>
      <c r="N71" s="50">
        <v>4</v>
      </c>
      <c r="O71" s="50" t="s">
        <v>23</v>
      </c>
      <c r="P71" s="50">
        <v>12</v>
      </c>
      <c r="Q71" s="40" t="s">
        <v>2</v>
      </c>
    </row>
    <row r="72" spans="1:17" s="3" customFormat="1" x14ac:dyDescent="0.25">
      <c r="A72" s="114"/>
      <c r="B72" s="51">
        <f t="shared" si="0"/>
        <v>6.7</v>
      </c>
      <c r="C72" s="52">
        <v>80400</v>
      </c>
      <c r="D72" s="50">
        <v>3</v>
      </c>
      <c r="E72" s="50" t="s">
        <v>173</v>
      </c>
      <c r="F72" s="50" t="s">
        <v>20</v>
      </c>
      <c r="G72" s="84" t="s">
        <v>188</v>
      </c>
      <c r="H72" s="50" t="s">
        <v>183</v>
      </c>
      <c r="I72" s="50" t="s">
        <v>45</v>
      </c>
      <c r="J72" s="50"/>
      <c r="K72" s="58">
        <v>10.6</v>
      </c>
      <c r="L72" s="58">
        <v>17.8</v>
      </c>
      <c r="M72" s="59">
        <v>17.940000000000001</v>
      </c>
      <c r="N72" s="50">
        <v>4</v>
      </c>
      <c r="O72" s="50" t="s">
        <v>23</v>
      </c>
      <c r="P72" s="50">
        <v>12</v>
      </c>
      <c r="Q72" s="40" t="s">
        <v>2</v>
      </c>
    </row>
    <row r="73" spans="1:17" s="3" customFormat="1" x14ac:dyDescent="0.25">
      <c r="A73" s="114"/>
      <c r="B73" s="51">
        <f t="shared" si="0"/>
        <v>6.7166666666666668</v>
      </c>
      <c r="C73" s="52">
        <v>80600</v>
      </c>
      <c r="D73" s="50">
        <v>3</v>
      </c>
      <c r="E73" s="50" t="s">
        <v>173</v>
      </c>
      <c r="F73" s="50" t="s">
        <v>20</v>
      </c>
      <c r="G73" s="84" t="s">
        <v>189</v>
      </c>
      <c r="H73" s="50" t="s">
        <v>36</v>
      </c>
      <c r="I73" s="50" t="s">
        <v>47</v>
      </c>
      <c r="J73" s="50"/>
      <c r="K73" s="58">
        <v>10.5</v>
      </c>
      <c r="L73" s="58">
        <v>18.22</v>
      </c>
      <c r="M73" s="60">
        <v>18.27</v>
      </c>
      <c r="N73" s="50">
        <v>4</v>
      </c>
      <c r="O73" s="50" t="s">
        <v>190</v>
      </c>
      <c r="P73" s="50">
        <v>9.6</v>
      </c>
      <c r="Q73" s="40" t="s">
        <v>2</v>
      </c>
    </row>
    <row r="74" spans="1:17" s="3" customFormat="1" x14ac:dyDescent="0.25">
      <c r="A74" s="114"/>
      <c r="B74" s="51">
        <f t="shared" si="0"/>
        <v>7.2416666666666663</v>
      </c>
      <c r="C74" s="52">
        <v>86900</v>
      </c>
      <c r="D74" s="50">
        <v>3</v>
      </c>
      <c r="E74" s="50" t="s">
        <v>173</v>
      </c>
      <c r="F74" s="50" t="s">
        <v>20</v>
      </c>
      <c r="G74" s="84" t="s">
        <v>191</v>
      </c>
      <c r="H74" s="50" t="s">
        <v>183</v>
      </c>
      <c r="I74" s="50" t="s">
        <v>49</v>
      </c>
      <c r="J74" s="50"/>
      <c r="K74" s="58">
        <v>10.6</v>
      </c>
      <c r="L74" s="58">
        <v>18.100000000000001</v>
      </c>
      <c r="M74" s="59">
        <v>18.149999999999999</v>
      </c>
      <c r="N74" s="50">
        <v>4</v>
      </c>
      <c r="O74" s="50" t="s">
        <v>23</v>
      </c>
      <c r="P74" s="50">
        <v>12</v>
      </c>
      <c r="Q74" s="40" t="s">
        <v>2</v>
      </c>
    </row>
    <row r="75" spans="1:17" s="3" customFormat="1" x14ac:dyDescent="0.25">
      <c r="A75" s="114"/>
      <c r="B75" s="51">
        <f t="shared" si="0"/>
        <v>7.3833333333333337</v>
      </c>
      <c r="C75" s="52">
        <v>88600</v>
      </c>
      <c r="D75" s="50">
        <v>3</v>
      </c>
      <c r="E75" s="50" t="s">
        <v>173</v>
      </c>
      <c r="F75" s="50" t="s">
        <v>20</v>
      </c>
      <c r="G75" s="84" t="s">
        <v>192</v>
      </c>
      <c r="H75" s="50" t="s">
        <v>193</v>
      </c>
      <c r="I75" s="50" t="s">
        <v>49</v>
      </c>
      <c r="J75" s="50"/>
      <c r="K75" s="58">
        <v>10.6</v>
      </c>
      <c r="L75" s="58">
        <v>18.190000000000001</v>
      </c>
      <c r="M75" s="59">
        <v>18.399999999999999</v>
      </c>
      <c r="N75" s="50">
        <v>4</v>
      </c>
      <c r="O75" s="50" t="s">
        <v>23</v>
      </c>
      <c r="P75" s="50">
        <v>12</v>
      </c>
      <c r="Q75" s="40" t="s">
        <v>2</v>
      </c>
    </row>
    <row r="76" spans="1:17" s="3" customFormat="1" x14ac:dyDescent="0.25">
      <c r="A76" s="114"/>
      <c r="B76" s="51">
        <f t="shared" si="0"/>
        <v>7.4916666666666663</v>
      </c>
      <c r="C76" s="52">
        <v>89900</v>
      </c>
      <c r="D76" s="50">
        <v>3</v>
      </c>
      <c r="E76" s="50" t="s">
        <v>173</v>
      </c>
      <c r="F76" s="50" t="s">
        <v>20</v>
      </c>
      <c r="G76" s="84" t="s">
        <v>194</v>
      </c>
      <c r="H76" s="50" t="s">
        <v>183</v>
      </c>
      <c r="I76" s="50" t="s">
        <v>51</v>
      </c>
      <c r="J76" s="50"/>
      <c r="K76" s="58">
        <v>10.6</v>
      </c>
      <c r="L76" s="58">
        <v>18.21</v>
      </c>
      <c r="M76" s="59">
        <v>18.149999999999999</v>
      </c>
      <c r="N76" s="50">
        <v>4</v>
      </c>
      <c r="O76" s="50" t="s">
        <v>23</v>
      </c>
      <c r="P76" s="50">
        <v>12</v>
      </c>
      <c r="Q76" s="40" t="s">
        <v>2</v>
      </c>
    </row>
    <row r="77" spans="1:17" s="3" customFormat="1" x14ac:dyDescent="0.25">
      <c r="A77" s="114"/>
      <c r="B77" s="51">
        <f t="shared" si="0"/>
        <v>8.1</v>
      </c>
      <c r="C77" s="52">
        <v>97200</v>
      </c>
      <c r="D77" s="50">
        <v>3</v>
      </c>
      <c r="E77" s="50" t="s">
        <v>173</v>
      </c>
      <c r="F77" s="50" t="s">
        <v>20</v>
      </c>
      <c r="G77" s="84" t="s">
        <v>195</v>
      </c>
      <c r="H77" s="50" t="s">
        <v>183</v>
      </c>
      <c r="I77" s="50" t="s">
        <v>62</v>
      </c>
      <c r="J77" s="50"/>
      <c r="K77" s="58">
        <v>10.65</v>
      </c>
      <c r="L77" s="58">
        <v>18.399999999999999</v>
      </c>
      <c r="M77" s="59">
        <v>18.12</v>
      </c>
      <c r="N77" s="50">
        <v>4</v>
      </c>
      <c r="O77" s="50" t="s">
        <v>23</v>
      </c>
      <c r="P77" s="50">
        <v>12</v>
      </c>
      <c r="Q77" s="40" t="s">
        <v>2</v>
      </c>
    </row>
    <row r="78" spans="1:17" s="3" customFormat="1" x14ac:dyDescent="0.25">
      <c r="A78" s="114"/>
      <c r="B78" s="51">
        <f t="shared" si="0"/>
        <v>8.375</v>
      </c>
      <c r="C78" s="52">
        <v>100500</v>
      </c>
      <c r="D78" s="50">
        <v>3</v>
      </c>
      <c r="E78" s="50" t="s">
        <v>173</v>
      </c>
      <c r="F78" s="50" t="s">
        <v>20</v>
      </c>
      <c r="G78" s="84" t="s">
        <v>196</v>
      </c>
      <c r="H78" s="50" t="s">
        <v>197</v>
      </c>
      <c r="I78" s="50" t="s">
        <v>62</v>
      </c>
      <c r="J78" s="50"/>
      <c r="K78" s="58">
        <v>10.65</v>
      </c>
      <c r="L78" s="58">
        <v>18.37</v>
      </c>
      <c r="M78" s="59">
        <v>18.350000000000001</v>
      </c>
      <c r="N78" s="50">
        <v>4</v>
      </c>
      <c r="O78" s="50" t="s">
        <v>23</v>
      </c>
      <c r="P78" s="50">
        <v>12</v>
      </c>
      <c r="Q78" s="40" t="s">
        <v>2</v>
      </c>
    </row>
    <row r="79" spans="1:17" s="3" customFormat="1" x14ac:dyDescent="0.25">
      <c r="A79" s="114"/>
      <c r="B79" s="51">
        <f t="shared" si="0"/>
        <v>9.0833333333333339</v>
      </c>
      <c r="C79" s="52">
        <v>109000</v>
      </c>
      <c r="D79" s="50">
        <v>3</v>
      </c>
      <c r="E79" s="50" t="s">
        <v>173</v>
      </c>
      <c r="F79" s="50" t="s">
        <v>20</v>
      </c>
      <c r="G79" s="84" t="s">
        <v>198</v>
      </c>
      <c r="H79" s="50" t="s">
        <v>187</v>
      </c>
      <c r="I79" s="50" t="s">
        <v>69</v>
      </c>
      <c r="J79" s="50"/>
      <c r="K79" s="58">
        <v>10.7</v>
      </c>
      <c r="L79" s="58">
        <v>18.170000000000002</v>
      </c>
      <c r="M79" s="59">
        <v>18.3</v>
      </c>
      <c r="N79" s="50">
        <v>4</v>
      </c>
      <c r="O79" s="50" t="s">
        <v>23</v>
      </c>
      <c r="P79" s="50">
        <v>12</v>
      </c>
      <c r="Q79" s="40" t="s">
        <v>2</v>
      </c>
    </row>
    <row r="80" spans="1:17" s="3" customFormat="1" x14ac:dyDescent="0.25">
      <c r="A80" s="114"/>
      <c r="B80" s="51">
        <f t="shared" si="0"/>
        <v>10.166666666666666</v>
      </c>
      <c r="C80" s="52">
        <v>122000</v>
      </c>
      <c r="D80" s="50">
        <v>3</v>
      </c>
      <c r="E80" s="50" t="s">
        <v>173</v>
      </c>
      <c r="F80" s="50" t="s">
        <v>20</v>
      </c>
      <c r="G80" s="84" t="s">
        <v>199</v>
      </c>
      <c r="H80" s="72" t="s">
        <v>200</v>
      </c>
      <c r="I80" s="50" t="s">
        <v>73</v>
      </c>
      <c r="J80" s="50"/>
      <c r="K80" s="58">
        <v>10.4</v>
      </c>
      <c r="L80" s="58" t="s">
        <v>28</v>
      </c>
      <c r="M80" s="59" t="s">
        <v>28</v>
      </c>
      <c r="N80" s="50">
        <v>4</v>
      </c>
      <c r="O80" s="50" t="s">
        <v>23</v>
      </c>
      <c r="P80" s="72">
        <v>12</v>
      </c>
      <c r="Q80" s="40" t="s">
        <v>2</v>
      </c>
    </row>
    <row r="81" spans="1:17" s="3" customFormat="1" x14ac:dyDescent="0.25">
      <c r="A81" s="114"/>
      <c r="B81" s="51">
        <f t="shared" si="0"/>
        <v>10.333333333333334</v>
      </c>
      <c r="C81" s="47">
        <v>124000</v>
      </c>
      <c r="D81" s="54">
        <v>3</v>
      </c>
      <c r="E81" s="50" t="s">
        <v>173</v>
      </c>
      <c r="F81" s="54" t="s">
        <v>20</v>
      </c>
      <c r="G81" s="84" t="s">
        <v>201</v>
      </c>
      <c r="H81" s="75" t="s">
        <v>49</v>
      </c>
      <c r="I81" s="54" t="s">
        <v>73</v>
      </c>
      <c r="J81" s="27"/>
      <c r="K81" s="58">
        <v>10.6</v>
      </c>
      <c r="L81" s="58">
        <v>17.899999999999999</v>
      </c>
      <c r="M81" s="60">
        <v>18.45</v>
      </c>
      <c r="N81" s="54">
        <v>4</v>
      </c>
      <c r="O81" s="54" t="s">
        <v>23</v>
      </c>
      <c r="P81" s="54">
        <v>12</v>
      </c>
      <c r="Q81" s="40" t="s">
        <v>3</v>
      </c>
    </row>
    <row r="82" spans="1:17" s="3" customFormat="1" x14ac:dyDescent="0.25">
      <c r="A82" s="114"/>
      <c r="B82" s="51">
        <f t="shared" si="0"/>
        <v>11.083333333333334</v>
      </c>
      <c r="C82" s="52">
        <v>133000</v>
      </c>
      <c r="D82" s="50">
        <v>3</v>
      </c>
      <c r="E82" s="50" t="s">
        <v>173</v>
      </c>
      <c r="F82" s="50" t="s">
        <v>20</v>
      </c>
      <c r="G82" s="84" t="s">
        <v>202</v>
      </c>
      <c r="H82" s="72" t="s">
        <v>51</v>
      </c>
      <c r="I82" s="50" t="s">
        <v>81</v>
      </c>
      <c r="J82" s="50"/>
      <c r="K82" s="58">
        <v>10.5</v>
      </c>
      <c r="L82" s="58">
        <v>17.97</v>
      </c>
      <c r="M82" s="59">
        <v>18.46</v>
      </c>
      <c r="N82" s="50">
        <v>4</v>
      </c>
      <c r="O82" s="50" t="s">
        <v>23</v>
      </c>
      <c r="P82" s="50">
        <v>12</v>
      </c>
      <c r="Q82" s="40" t="s">
        <v>203</v>
      </c>
    </row>
    <row r="83" spans="1:17" s="3" customFormat="1" x14ac:dyDescent="0.25">
      <c r="A83" s="114"/>
      <c r="B83" s="51">
        <f t="shared" si="0"/>
        <v>12.416666666666666</v>
      </c>
      <c r="C83" s="52">
        <v>149000</v>
      </c>
      <c r="D83" s="50">
        <v>3</v>
      </c>
      <c r="E83" s="50" t="s">
        <v>173</v>
      </c>
      <c r="F83" s="50" t="s">
        <v>20</v>
      </c>
      <c r="G83" s="84" t="s">
        <v>205</v>
      </c>
      <c r="H83" s="50" t="s">
        <v>206</v>
      </c>
      <c r="I83" s="50" t="s">
        <v>83</v>
      </c>
      <c r="J83" s="50"/>
      <c r="K83" s="58">
        <v>10.6</v>
      </c>
      <c r="L83" s="58">
        <v>17.78</v>
      </c>
      <c r="M83" s="59">
        <v>17.71</v>
      </c>
      <c r="N83" s="50">
        <v>4</v>
      </c>
      <c r="O83" s="50" t="s">
        <v>23</v>
      </c>
      <c r="P83" s="50">
        <v>12</v>
      </c>
      <c r="Q83" s="40" t="s">
        <v>3</v>
      </c>
    </row>
    <row r="84" spans="1:17" s="3" customFormat="1" x14ac:dyDescent="0.25">
      <c r="A84" s="114"/>
      <c r="B84" s="51">
        <f t="shared" si="0"/>
        <v>12.875</v>
      </c>
      <c r="C84" s="53">
        <v>154500</v>
      </c>
      <c r="D84" s="54">
        <v>3</v>
      </c>
      <c r="E84" s="50" t="s">
        <v>173</v>
      </c>
      <c r="F84" s="54" t="s">
        <v>20</v>
      </c>
      <c r="G84" s="88" t="s">
        <v>208</v>
      </c>
      <c r="H84" s="54" t="s">
        <v>69</v>
      </c>
      <c r="I84" s="54" t="s">
        <v>83</v>
      </c>
      <c r="J84" s="54"/>
      <c r="K84" s="58">
        <v>10.6</v>
      </c>
      <c r="L84" s="58">
        <v>17.73</v>
      </c>
      <c r="M84" s="60">
        <v>17.98</v>
      </c>
      <c r="N84" s="54">
        <v>4</v>
      </c>
      <c r="O84" s="54" t="s">
        <v>23</v>
      </c>
      <c r="P84" s="54">
        <v>12</v>
      </c>
      <c r="Q84" s="40" t="s">
        <v>3</v>
      </c>
    </row>
    <row r="85" spans="1:17" s="3" customFormat="1" x14ac:dyDescent="0.25">
      <c r="A85" s="114"/>
      <c r="B85" s="51">
        <f t="shared" si="0"/>
        <v>12.875</v>
      </c>
      <c r="C85" s="53">
        <v>154500</v>
      </c>
      <c r="D85" s="54">
        <v>3</v>
      </c>
      <c r="E85" s="50" t="s">
        <v>173</v>
      </c>
      <c r="F85" s="54" t="s">
        <v>20</v>
      </c>
      <c r="G85" s="84" t="s">
        <v>213</v>
      </c>
      <c r="H85" s="54" t="s">
        <v>38</v>
      </c>
      <c r="I85" s="54" t="s">
        <v>204</v>
      </c>
      <c r="J85" s="54"/>
      <c r="K85" s="58" t="s">
        <v>28</v>
      </c>
      <c r="L85" s="58" t="s">
        <v>28</v>
      </c>
      <c r="M85" s="59" t="s">
        <v>28</v>
      </c>
      <c r="N85" s="54">
        <v>4</v>
      </c>
      <c r="O85" s="54" t="s">
        <v>23</v>
      </c>
      <c r="P85" s="54">
        <v>12</v>
      </c>
      <c r="Q85" s="40" t="s">
        <v>2</v>
      </c>
    </row>
    <row r="86" spans="1:17" s="3" customFormat="1" x14ac:dyDescent="0.25">
      <c r="A86" s="114"/>
      <c r="B86" s="51">
        <f t="shared" si="0"/>
        <v>13.916666666666666</v>
      </c>
      <c r="C86" s="53">
        <v>167000</v>
      </c>
      <c r="D86" s="54">
        <v>3</v>
      </c>
      <c r="E86" s="50" t="s">
        <v>173</v>
      </c>
      <c r="F86" s="50" t="s">
        <v>20</v>
      </c>
      <c r="G86" s="84" t="s">
        <v>209</v>
      </c>
      <c r="H86" s="50" t="s">
        <v>62</v>
      </c>
      <c r="I86" s="50" t="s">
        <v>91</v>
      </c>
      <c r="J86" s="50"/>
      <c r="K86" s="58">
        <v>11.3</v>
      </c>
      <c r="L86" s="58">
        <v>18.579999999999998</v>
      </c>
      <c r="M86" s="60">
        <v>18.649999999999999</v>
      </c>
      <c r="N86" s="50">
        <v>4</v>
      </c>
      <c r="O86" s="50" t="s">
        <v>190</v>
      </c>
      <c r="P86" s="50">
        <v>12</v>
      </c>
      <c r="Q86" s="40" t="s">
        <v>3</v>
      </c>
    </row>
    <row r="87" spans="1:17" s="3" customFormat="1" x14ac:dyDescent="0.25">
      <c r="A87" s="114"/>
      <c r="B87" s="51">
        <f t="shared" si="0"/>
        <v>14.083333333333334</v>
      </c>
      <c r="C87" s="53">
        <v>169000</v>
      </c>
      <c r="D87" s="54">
        <v>3</v>
      </c>
      <c r="E87" s="50" t="s">
        <v>173</v>
      </c>
      <c r="F87" s="54" t="s">
        <v>20</v>
      </c>
      <c r="G87" s="88" t="s">
        <v>210</v>
      </c>
      <c r="H87" s="54" t="s">
        <v>81</v>
      </c>
      <c r="I87" s="54" t="s">
        <v>83</v>
      </c>
      <c r="J87" s="54"/>
      <c r="K87" s="58">
        <v>10.4</v>
      </c>
      <c r="L87" s="58">
        <v>17.190000000000001</v>
      </c>
      <c r="M87" s="60">
        <v>17.41</v>
      </c>
      <c r="N87" s="54">
        <v>4</v>
      </c>
      <c r="O87" s="54" t="s">
        <v>23</v>
      </c>
      <c r="P87" s="54">
        <v>12</v>
      </c>
      <c r="Q87" s="40" t="s">
        <v>2</v>
      </c>
    </row>
    <row r="88" spans="1:17" s="3" customFormat="1" x14ac:dyDescent="0.25">
      <c r="A88" s="114"/>
      <c r="B88" s="51">
        <f t="shared" si="0"/>
        <v>14.5</v>
      </c>
      <c r="C88" s="53">
        <v>174000</v>
      </c>
      <c r="D88" s="54">
        <v>3</v>
      </c>
      <c r="E88" s="50" t="s">
        <v>173</v>
      </c>
      <c r="F88" s="54" t="s">
        <v>20</v>
      </c>
      <c r="G88" s="84" t="s">
        <v>219</v>
      </c>
      <c r="H88" s="54" t="s">
        <v>220</v>
      </c>
      <c r="I88" s="54" t="s">
        <v>204</v>
      </c>
      <c r="J88" s="54"/>
      <c r="K88" s="58">
        <v>10.87</v>
      </c>
      <c r="L88" s="58">
        <v>17.850000000000001</v>
      </c>
      <c r="M88" s="60">
        <v>18.2</v>
      </c>
      <c r="N88" s="54">
        <v>4</v>
      </c>
      <c r="O88" s="54" t="s">
        <v>23</v>
      </c>
      <c r="P88" s="54">
        <v>12</v>
      </c>
      <c r="Q88" s="40" t="s">
        <v>2</v>
      </c>
    </row>
    <row r="89" spans="1:17" s="3" customFormat="1" x14ac:dyDescent="0.25">
      <c r="A89" s="114"/>
      <c r="B89" s="51">
        <f t="shared" si="0"/>
        <v>14.583333333333334</v>
      </c>
      <c r="C89" s="53">
        <v>175000</v>
      </c>
      <c r="D89" s="54">
        <v>3</v>
      </c>
      <c r="E89" s="50" t="s">
        <v>173</v>
      </c>
      <c r="F89" s="54" t="s">
        <v>20</v>
      </c>
      <c r="G89" s="88" t="s">
        <v>211</v>
      </c>
      <c r="H89" s="54" t="s">
        <v>69</v>
      </c>
      <c r="I89" s="54" t="s">
        <v>91</v>
      </c>
      <c r="J89" s="54"/>
      <c r="K89" s="58">
        <v>11.2</v>
      </c>
      <c r="L89" s="58">
        <v>18.079999999999998</v>
      </c>
      <c r="M89" s="60">
        <v>18.11</v>
      </c>
      <c r="N89" s="54">
        <v>3</v>
      </c>
      <c r="O89" s="54" t="s">
        <v>190</v>
      </c>
      <c r="P89" s="54">
        <v>12</v>
      </c>
      <c r="Q89" s="40" t="s">
        <v>3</v>
      </c>
    </row>
    <row r="90" spans="1:17" s="3" customFormat="1" x14ac:dyDescent="0.25">
      <c r="A90" s="114"/>
      <c r="B90" s="51">
        <f t="shared" si="0"/>
        <v>14.583333333333334</v>
      </c>
      <c r="C90" s="53">
        <v>175000</v>
      </c>
      <c r="D90" s="54">
        <v>3</v>
      </c>
      <c r="E90" s="50" t="s">
        <v>173</v>
      </c>
      <c r="F90" s="54" t="s">
        <v>20</v>
      </c>
      <c r="G90" s="84" t="s">
        <v>216</v>
      </c>
      <c r="H90" s="54" t="s">
        <v>38</v>
      </c>
      <c r="I90" s="54" t="s">
        <v>217</v>
      </c>
      <c r="J90" s="54"/>
      <c r="K90" s="58" t="s">
        <v>28</v>
      </c>
      <c r="L90" s="58" t="s">
        <v>28</v>
      </c>
      <c r="M90" s="59" t="s">
        <v>28</v>
      </c>
      <c r="N90" s="54">
        <v>3</v>
      </c>
      <c r="O90" s="54" t="s">
        <v>190</v>
      </c>
      <c r="P90" s="54">
        <v>12</v>
      </c>
      <c r="Q90" s="40" t="s">
        <v>2</v>
      </c>
    </row>
    <row r="91" spans="1:17" s="3" customFormat="1" x14ac:dyDescent="0.25">
      <c r="A91" s="114"/>
      <c r="B91" s="51">
        <f t="shared" si="0"/>
        <v>14.791666666666666</v>
      </c>
      <c r="C91" s="53">
        <v>177500</v>
      </c>
      <c r="D91" s="54">
        <v>3</v>
      </c>
      <c r="E91" s="50" t="s">
        <v>173</v>
      </c>
      <c r="F91" s="54" t="s">
        <v>20</v>
      </c>
      <c r="G91" s="88" t="s">
        <v>212</v>
      </c>
      <c r="H91" s="54" t="s">
        <v>73</v>
      </c>
      <c r="I91" s="54" t="s">
        <v>91</v>
      </c>
      <c r="J91" s="54"/>
      <c r="K91" s="58">
        <v>11</v>
      </c>
      <c r="L91" s="58">
        <v>17.86</v>
      </c>
      <c r="M91" s="60">
        <v>17.96</v>
      </c>
      <c r="N91" s="54">
        <v>3</v>
      </c>
      <c r="O91" s="54" t="s">
        <v>23</v>
      </c>
      <c r="P91" s="54">
        <v>12</v>
      </c>
      <c r="Q91" s="40" t="s">
        <v>2</v>
      </c>
    </row>
    <row r="92" spans="1:17" s="3" customFormat="1" x14ac:dyDescent="0.25">
      <c r="A92" s="114"/>
      <c r="B92" s="51">
        <f t="shared" si="0"/>
        <v>15.041666666666666</v>
      </c>
      <c r="C92" s="52">
        <v>180500</v>
      </c>
      <c r="D92" s="54">
        <v>3</v>
      </c>
      <c r="E92" s="50" t="s">
        <v>173</v>
      </c>
      <c r="F92" s="50" t="s">
        <v>65</v>
      </c>
      <c r="G92" s="56" t="s">
        <v>214</v>
      </c>
      <c r="H92" s="50" t="s">
        <v>85</v>
      </c>
      <c r="I92" s="50" t="s">
        <v>215</v>
      </c>
      <c r="J92" s="50"/>
      <c r="K92" s="58">
        <v>11.55</v>
      </c>
      <c r="L92" s="58" t="s">
        <v>28</v>
      </c>
      <c r="M92" s="59" t="s">
        <v>28</v>
      </c>
      <c r="N92" s="50">
        <v>3</v>
      </c>
      <c r="O92" s="50" t="s">
        <v>23</v>
      </c>
      <c r="P92" s="50">
        <v>16</v>
      </c>
      <c r="Q92" s="40" t="s">
        <v>3</v>
      </c>
    </row>
    <row r="93" spans="1:17" s="3" customFormat="1" x14ac:dyDescent="0.25">
      <c r="A93" s="114"/>
      <c r="B93" s="51">
        <f t="shared" si="0"/>
        <v>15.208333333333334</v>
      </c>
      <c r="C93" s="53">
        <v>182500</v>
      </c>
      <c r="D93" s="54">
        <v>3</v>
      </c>
      <c r="E93" s="50" t="s">
        <v>173</v>
      </c>
      <c r="F93" s="54" t="s">
        <v>20</v>
      </c>
      <c r="G93" s="88" t="s">
        <v>218</v>
      </c>
      <c r="H93" s="54" t="s">
        <v>75</v>
      </c>
      <c r="I93" s="54" t="s">
        <v>91</v>
      </c>
      <c r="J93" s="54"/>
      <c r="K93" s="58">
        <v>11.05</v>
      </c>
      <c r="L93" s="58">
        <v>17.739999999999998</v>
      </c>
      <c r="M93" s="60">
        <v>17.760000000000002</v>
      </c>
      <c r="N93" s="54">
        <v>3</v>
      </c>
      <c r="O93" s="54" t="s">
        <v>23</v>
      </c>
      <c r="P93" s="54">
        <v>12</v>
      </c>
      <c r="Q93" s="40" t="s">
        <v>2</v>
      </c>
    </row>
    <row r="94" spans="1:17" s="3" customFormat="1" x14ac:dyDescent="0.25">
      <c r="A94" s="114"/>
      <c r="B94" s="51">
        <f t="shared" si="0"/>
        <v>15.25</v>
      </c>
      <c r="C94" s="53">
        <v>183000</v>
      </c>
      <c r="D94" s="54">
        <v>3</v>
      </c>
      <c r="E94" s="50" t="s">
        <v>173</v>
      </c>
      <c r="F94" s="54" t="s">
        <v>20</v>
      </c>
      <c r="G94" s="84" t="s">
        <v>222</v>
      </c>
      <c r="H94" s="54" t="s">
        <v>43</v>
      </c>
      <c r="I94" s="54" t="s">
        <v>217</v>
      </c>
      <c r="J94" s="54"/>
      <c r="K94" s="58">
        <v>11.24</v>
      </c>
      <c r="L94" s="58">
        <v>18.739999999999998</v>
      </c>
      <c r="M94" s="59">
        <v>18.75</v>
      </c>
      <c r="N94" s="54">
        <v>3</v>
      </c>
      <c r="O94" s="54" t="s">
        <v>23</v>
      </c>
      <c r="P94" s="54">
        <v>12</v>
      </c>
      <c r="Q94" s="40" t="s">
        <v>2</v>
      </c>
    </row>
    <row r="95" spans="1:17" s="3" customFormat="1" x14ac:dyDescent="0.25">
      <c r="A95" s="114"/>
      <c r="B95" s="51">
        <f t="shared" si="0"/>
        <v>16.583333333333332</v>
      </c>
      <c r="C95" s="53">
        <v>199000</v>
      </c>
      <c r="D95" s="54">
        <v>3</v>
      </c>
      <c r="E95" s="50" t="s">
        <v>173</v>
      </c>
      <c r="F95" s="54" t="s">
        <v>20</v>
      </c>
      <c r="G95" s="84" t="s">
        <v>221</v>
      </c>
      <c r="H95" s="54" t="s">
        <v>69</v>
      </c>
      <c r="I95" s="54" t="s">
        <v>99</v>
      </c>
      <c r="J95" s="54"/>
      <c r="K95" s="58">
        <v>10.7</v>
      </c>
      <c r="L95" s="58">
        <v>18.39</v>
      </c>
      <c r="M95" s="60">
        <v>18.05</v>
      </c>
      <c r="N95" s="54">
        <v>3</v>
      </c>
      <c r="O95" s="54" t="s">
        <v>40</v>
      </c>
      <c r="P95" s="54">
        <v>12</v>
      </c>
      <c r="Q95" s="40" t="s">
        <v>3</v>
      </c>
    </row>
    <row r="96" spans="1:17" s="3" customFormat="1" x14ac:dyDescent="0.25">
      <c r="A96" s="114"/>
      <c r="B96" s="51">
        <f t="shared" si="0"/>
        <v>17.833333333333332</v>
      </c>
      <c r="C96" s="53">
        <v>214000</v>
      </c>
      <c r="D96" s="54">
        <v>3</v>
      </c>
      <c r="E96" s="50" t="s">
        <v>173</v>
      </c>
      <c r="F96" s="54" t="s">
        <v>20</v>
      </c>
      <c r="G96" s="88" t="s">
        <v>224</v>
      </c>
      <c r="H96" s="54" t="s">
        <v>225</v>
      </c>
      <c r="I96" s="54" t="s">
        <v>149</v>
      </c>
      <c r="J96" s="54"/>
      <c r="K96" s="58">
        <v>10.9</v>
      </c>
      <c r="L96" s="58">
        <v>17.91</v>
      </c>
      <c r="M96" s="60">
        <v>17.920000000000002</v>
      </c>
      <c r="N96" s="54">
        <v>3</v>
      </c>
      <c r="O96" s="54" t="s">
        <v>40</v>
      </c>
      <c r="P96" s="54">
        <v>16</v>
      </c>
      <c r="Q96" s="40" t="s">
        <v>2</v>
      </c>
    </row>
    <row r="97" spans="1:17" s="3" customFormat="1" x14ac:dyDescent="0.25">
      <c r="A97" s="114"/>
      <c r="B97" s="77">
        <f>Table12[[#This Row],[FL Capacity (Btu/h)]]/12000</f>
        <v>17.916666666666668</v>
      </c>
      <c r="C97" s="53">
        <v>215000</v>
      </c>
      <c r="D97" s="75">
        <v>3</v>
      </c>
      <c r="E97" s="72" t="s">
        <v>173</v>
      </c>
      <c r="F97" s="54" t="s">
        <v>20</v>
      </c>
      <c r="G97" s="84" t="s">
        <v>435</v>
      </c>
      <c r="H97" s="75" t="s">
        <v>204</v>
      </c>
      <c r="I97" s="75" t="s">
        <v>207</v>
      </c>
      <c r="J97" s="75"/>
      <c r="K97" s="80">
        <v>11.2</v>
      </c>
      <c r="L97" s="80">
        <v>18.920000000000002</v>
      </c>
      <c r="M97" s="82">
        <v>19.079999999999998</v>
      </c>
      <c r="N97" s="75">
        <v>3</v>
      </c>
      <c r="O97" s="75" t="s">
        <v>23</v>
      </c>
      <c r="P97" s="75">
        <v>12</v>
      </c>
      <c r="Q97" s="79" t="s">
        <v>3</v>
      </c>
    </row>
    <row r="98" spans="1:17" s="3" customFormat="1" x14ac:dyDescent="0.25">
      <c r="A98" s="114"/>
      <c r="B98" s="51">
        <f t="shared" ref="B98:B129" si="1">C98/12000</f>
        <v>18.75</v>
      </c>
      <c r="C98" s="53">
        <v>225000</v>
      </c>
      <c r="D98" s="54">
        <v>3</v>
      </c>
      <c r="E98" s="50" t="s">
        <v>173</v>
      </c>
      <c r="F98" s="50" t="s">
        <v>20</v>
      </c>
      <c r="G98" s="89" t="s">
        <v>226</v>
      </c>
      <c r="H98" s="50" t="s">
        <v>145</v>
      </c>
      <c r="I98" s="50" t="s">
        <v>149</v>
      </c>
      <c r="J98" s="50"/>
      <c r="K98" s="58">
        <v>10.9</v>
      </c>
      <c r="L98" s="58">
        <v>17.95</v>
      </c>
      <c r="M98" s="59">
        <v>18.2</v>
      </c>
      <c r="N98" s="50">
        <v>3</v>
      </c>
      <c r="O98" s="50" t="s">
        <v>40</v>
      </c>
      <c r="P98" s="50">
        <v>16</v>
      </c>
      <c r="Q98" s="40" t="s">
        <v>3</v>
      </c>
    </row>
    <row r="99" spans="1:17" s="3" customFormat="1" x14ac:dyDescent="0.25">
      <c r="A99" s="114"/>
      <c r="B99" s="51">
        <f t="shared" si="1"/>
        <v>19</v>
      </c>
      <c r="C99" s="53">
        <v>228000</v>
      </c>
      <c r="D99" s="50">
        <v>3</v>
      </c>
      <c r="E99" s="50" t="s">
        <v>173</v>
      </c>
      <c r="F99" s="50" t="s">
        <v>20</v>
      </c>
      <c r="G99" s="84" t="s">
        <v>228</v>
      </c>
      <c r="H99" s="50" t="s">
        <v>91</v>
      </c>
      <c r="I99" s="50" t="s">
        <v>97</v>
      </c>
      <c r="J99" s="50"/>
      <c r="K99" s="58">
        <v>11.15</v>
      </c>
      <c r="L99" s="58">
        <v>17.86</v>
      </c>
      <c r="M99" s="59">
        <v>18.09</v>
      </c>
      <c r="N99" s="50">
        <v>3</v>
      </c>
      <c r="O99" s="50" t="s">
        <v>23</v>
      </c>
      <c r="P99" s="50">
        <v>13</v>
      </c>
      <c r="Q99" s="40" t="s">
        <v>3</v>
      </c>
    </row>
    <row r="100" spans="1:17" s="3" customFormat="1" x14ac:dyDescent="0.25">
      <c r="A100" s="114"/>
      <c r="B100" s="51">
        <f t="shared" si="1"/>
        <v>19.166666666666668</v>
      </c>
      <c r="C100" s="52">
        <v>230000</v>
      </c>
      <c r="D100" s="50">
        <v>3</v>
      </c>
      <c r="E100" s="50" t="s">
        <v>173</v>
      </c>
      <c r="F100" s="54" t="s">
        <v>20</v>
      </c>
      <c r="G100" s="84" t="s">
        <v>223</v>
      </c>
      <c r="H100" s="50" t="s">
        <v>217</v>
      </c>
      <c r="I100" s="50" t="s">
        <v>207</v>
      </c>
      <c r="J100" s="50"/>
      <c r="K100" s="58">
        <v>11.38</v>
      </c>
      <c r="L100" s="58">
        <v>19.02</v>
      </c>
      <c r="M100" s="59">
        <v>19.3</v>
      </c>
      <c r="N100" s="50">
        <v>3</v>
      </c>
      <c r="O100" s="50" t="s">
        <v>23</v>
      </c>
      <c r="P100" s="50">
        <v>13</v>
      </c>
      <c r="Q100" s="40" t="s">
        <v>2</v>
      </c>
    </row>
    <row r="101" spans="1:17" s="3" customFormat="1" x14ac:dyDescent="0.25">
      <c r="A101" s="114"/>
      <c r="B101" s="51">
        <f t="shared" si="1"/>
        <v>19.833333333333332</v>
      </c>
      <c r="C101" s="52">
        <v>238000</v>
      </c>
      <c r="D101" s="50">
        <v>3</v>
      </c>
      <c r="E101" s="50" t="s">
        <v>173</v>
      </c>
      <c r="F101" s="50" t="s">
        <v>20</v>
      </c>
      <c r="G101" s="28" t="s">
        <v>229</v>
      </c>
      <c r="H101" s="50" t="s">
        <v>81</v>
      </c>
      <c r="I101" s="50" t="s">
        <v>109</v>
      </c>
      <c r="J101" s="50"/>
      <c r="K101" s="58">
        <v>10.97</v>
      </c>
      <c r="L101" s="58">
        <v>17.8</v>
      </c>
      <c r="M101" s="59">
        <v>17.75</v>
      </c>
      <c r="N101" s="50">
        <v>3</v>
      </c>
      <c r="O101" s="50" t="s">
        <v>40</v>
      </c>
      <c r="P101" s="50">
        <v>12</v>
      </c>
      <c r="Q101" s="40" t="s">
        <v>3</v>
      </c>
    </row>
    <row r="102" spans="1:17" s="3" customFormat="1" x14ac:dyDescent="0.25">
      <c r="A102" s="114"/>
      <c r="B102" s="51">
        <f t="shared" si="1"/>
        <v>19.916666666666668</v>
      </c>
      <c r="C102" s="53">
        <v>239000</v>
      </c>
      <c r="D102" s="54">
        <v>3</v>
      </c>
      <c r="E102" s="50" t="s">
        <v>173</v>
      </c>
      <c r="F102" s="54" t="s">
        <v>20</v>
      </c>
      <c r="G102" s="84" t="s">
        <v>230</v>
      </c>
      <c r="H102" s="54" t="s">
        <v>91</v>
      </c>
      <c r="I102" s="54" t="s">
        <v>99</v>
      </c>
      <c r="J102" s="54"/>
      <c r="K102" s="58">
        <v>11</v>
      </c>
      <c r="L102" s="58">
        <v>17.899999999999999</v>
      </c>
      <c r="M102" s="60">
        <v>18.14</v>
      </c>
      <c r="N102" s="54">
        <v>3</v>
      </c>
      <c r="O102" s="54" t="s">
        <v>23</v>
      </c>
      <c r="P102" s="54">
        <v>13</v>
      </c>
      <c r="Q102" s="40" t="s">
        <v>2</v>
      </c>
    </row>
    <row r="103" spans="1:17" s="3" customFormat="1" x14ac:dyDescent="0.25">
      <c r="A103" s="114"/>
      <c r="B103" s="51">
        <f t="shared" si="1"/>
        <v>21.25</v>
      </c>
      <c r="C103" s="52">
        <v>255000</v>
      </c>
      <c r="D103" s="50">
        <v>3</v>
      </c>
      <c r="E103" s="50" t="s">
        <v>173</v>
      </c>
      <c r="F103" s="50" t="s">
        <v>20</v>
      </c>
      <c r="G103" s="84" t="s">
        <v>231</v>
      </c>
      <c r="H103" s="50" t="s">
        <v>149</v>
      </c>
      <c r="I103" s="50" t="s">
        <v>99</v>
      </c>
      <c r="J103" s="50"/>
      <c r="K103" s="58">
        <v>10.9</v>
      </c>
      <c r="L103" s="58">
        <v>17.7</v>
      </c>
      <c r="M103" s="59">
        <v>17.82</v>
      </c>
      <c r="N103" s="50">
        <v>3</v>
      </c>
      <c r="O103" s="50" t="s">
        <v>40</v>
      </c>
      <c r="P103" s="50">
        <v>16</v>
      </c>
      <c r="Q103" s="40" t="s">
        <v>3</v>
      </c>
    </row>
    <row r="104" spans="1:17" s="3" customFormat="1" x14ac:dyDescent="0.25">
      <c r="A104" s="114"/>
      <c r="B104" s="51">
        <f t="shared" si="1"/>
        <v>21.5</v>
      </c>
      <c r="C104" s="52">
        <v>258000</v>
      </c>
      <c r="D104" s="50">
        <v>3</v>
      </c>
      <c r="E104" s="50" t="s">
        <v>173</v>
      </c>
      <c r="F104" s="50" t="s">
        <v>20</v>
      </c>
      <c r="G104" s="89" t="s">
        <v>232</v>
      </c>
      <c r="H104" s="50" t="s">
        <v>145</v>
      </c>
      <c r="I104" s="50" t="s">
        <v>109</v>
      </c>
      <c r="J104" s="50"/>
      <c r="K104" s="58">
        <v>10.85</v>
      </c>
      <c r="L104" s="58">
        <v>17.809999999999999</v>
      </c>
      <c r="M104" s="59">
        <v>18.11</v>
      </c>
      <c r="N104" s="50">
        <v>3</v>
      </c>
      <c r="O104" s="50" t="s">
        <v>40</v>
      </c>
      <c r="P104" s="50">
        <v>16</v>
      </c>
      <c r="Q104" s="40" t="s">
        <v>2</v>
      </c>
    </row>
    <row r="105" spans="1:17" s="3" customFormat="1" x14ac:dyDescent="0.25">
      <c r="A105" s="114"/>
      <c r="B105" s="51">
        <f t="shared" si="1"/>
        <v>21.5</v>
      </c>
      <c r="C105" s="52">
        <v>258000</v>
      </c>
      <c r="D105" s="50">
        <v>3</v>
      </c>
      <c r="E105" s="50" t="s">
        <v>173</v>
      </c>
      <c r="F105" s="50" t="s">
        <v>20</v>
      </c>
      <c r="G105" s="28" t="s">
        <v>233</v>
      </c>
      <c r="H105" s="50" t="s">
        <v>97</v>
      </c>
      <c r="I105" s="50" t="s">
        <v>99</v>
      </c>
      <c r="J105" s="50"/>
      <c r="K105" s="58">
        <v>11.1</v>
      </c>
      <c r="L105" s="58">
        <v>17.63</v>
      </c>
      <c r="M105" s="58">
        <v>17.89</v>
      </c>
      <c r="N105" s="50">
        <v>3</v>
      </c>
      <c r="O105" s="50" t="s">
        <v>23</v>
      </c>
      <c r="P105" s="50">
        <v>13</v>
      </c>
      <c r="Q105" s="40" t="s">
        <v>3</v>
      </c>
    </row>
    <row r="106" spans="1:17" s="3" customFormat="1" x14ac:dyDescent="0.25">
      <c r="A106" s="114"/>
      <c r="B106" s="51">
        <f t="shared" si="1"/>
        <v>21.75</v>
      </c>
      <c r="C106" s="52">
        <v>261000</v>
      </c>
      <c r="D106" s="50">
        <v>3</v>
      </c>
      <c r="E106" s="50" t="s">
        <v>173</v>
      </c>
      <c r="F106" s="50" t="s">
        <v>20</v>
      </c>
      <c r="G106" s="90" t="s">
        <v>234</v>
      </c>
      <c r="H106" s="50" t="s">
        <v>91</v>
      </c>
      <c r="I106" s="50" t="s">
        <v>109</v>
      </c>
      <c r="J106" s="50"/>
      <c r="K106" s="58">
        <v>11.16</v>
      </c>
      <c r="L106" s="58">
        <v>17.84</v>
      </c>
      <c r="M106" s="59">
        <v>18.100000000000001</v>
      </c>
      <c r="N106" s="50">
        <v>3</v>
      </c>
      <c r="O106" s="50" t="s">
        <v>23</v>
      </c>
      <c r="P106" s="50">
        <v>13</v>
      </c>
      <c r="Q106" s="40" t="s">
        <v>2</v>
      </c>
    </row>
    <row r="107" spans="1:17" s="3" customFormat="1" x14ac:dyDescent="0.25">
      <c r="A107" s="114"/>
      <c r="B107" s="51">
        <f t="shared" si="1"/>
        <v>21.916666666666668</v>
      </c>
      <c r="C107" s="52">
        <v>263000</v>
      </c>
      <c r="D107" s="50">
        <v>3</v>
      </c>
      <c r="E107" s="50" t="s">
        <v>173</v>
      </c>
      <c r="F107" s="54" t="s">
        <v>20</v>
      </c>
      <c r="G107" s="90" t="s">
        <v>227</v>
      </c>
      <c r="H107" s="54" t="s">
        <v>217</v>
      </c>
      <c r="I107" s="50" t="s">
        <v>110</v>
      </c>
      <c r="J107" s="50"/>
      <c r="K107" s="58">
        <v>11.31</v>
      </c>
      <c r="L107" s="58">
        <v>19.02</v>
      </c>
      <c r="M107" s="59">
        <v>19.350000000000001</v>
      </c>
      <c r="N107" s="50">
        <v>3</v>
      </c>
      <c r="O107" s="50" t="s">
        <v>40</v>
      </c>
      <c r="P107" s="50">
        <v>13</v>
      </c>
      <c r="Q107" s="40" t="s">
        <v>2</v>
      </c>
    </row>
    <row r="108" spans="1:17" s="3" customFormat="1" x14ac:dyDescent="0.25">
      <c r="A108" s="114"/>
      <c r="B108" s="51">
        <f t="shared" si="1"/>
        <v>22.75</v>
      </c>
      <c r="C108" s="52">
        <v>273000</v>
      </c>
      <c r="D108" s="50">
        <v>3</v>
      </c>
      <c r="E108" s="50" t="s">
        <v>173</v>
      </c>
      <c r="F108" s="50" t="s">
        <v>20</v>
      </c>
      <c r="G108" s="84" t="s">
        <v>235</v>
      </c>
      <c r="H108" s="50" t="s">
        <v>149</v>
      </c>
      <c r="I108" s="50" t="s">
        <v>109</v>
      </c>
      <c r="J108" s="50"/>
      <c r="K108" s="58">
        <v>10.85</v>
      </c>
      <c r="L108" s="58">
        <v>17.75</v>
      </c>
      <c r="M108" s="59">
        <v>17.93</v>
      </c>
      <c r="N108" s="50">
        <v>3</v>
      </c>
      <c r="O108" s="50" t="s">
        <v>40</v>
      </c>
      <c r="P108" s="50">
        <v>16</v>
      </c>
      <c r="Q108" s="40" t="s">
        <v>2</v>
      </c>
    </row>
    <row r="109" spans="1:17" s="3" customFormat="1" x14ac:dyDescent="0.25">
      <c r="A109" s="114"/>
      <c r="B109" s="51">
        <f t="shared" si="1"/>
        <v>22.75</v>
      </c>
      <c r="C109" s="53">
        <v>273000</v>
      </c>
      <c r="D109" s="54">
        <v>3</v>
      </c>
      <c r="E109" s="50" t="s">
        <v>173</v>
      </c>
      <c r="F109" s="54" t="s">
        <v>20</v>
      </c>
      <c r="G109" s="88" t="s">
        <v>237</v>
      </c>
      <c r="H109" s="54" t="s">
        <v>225</v>
      </c>
      <c r="I109" s="54" t="s">
        <v>113</v>
      </c>
      <c r="J109" s="54"/>
      <c r="K109" s="58">
        <v>11</v>
      </c>
      <c r="L109" s="58">
        <v>17.96</v>
      </c>
      <c r="M109" s="60">
        <v>17.670000000000002</v>
      </c>
      <c r="N109" s="54">
        <v>3</v>
      </c>
      <c r="O109" s="54" t="s">
        <v>40</v>
      </c>
      <c r="P109" s="54">
        <v>16</v>
      </c>
      <c r="Q109" s="40" t="s">
        <v>3</v>
      </c>
    </row>
    <row r="110" spans="1:17" s="3" customFormat="1" x14ac:dyDescent="0.25">
      <c r="A110" s="114"/>
      <c r="B110" s="51">
        <f t="shared" si="1"/>
        <v>22.833333333333332</v>
      </c>
      <c r="C110" s="52">
        <v>274000</v>
      </c>
      <c r="D110" s="50">
        <v>3</v>
      </c>
      <c r="E110" s="50" t="s">
        <v>173</v>
      </c>
      <c r="F110" s="50" t="s">
        <v>65</v>
      </c>
      <c r="G110" s="57" t="s">
        <v>238</v>
      </c>
      <c r="H110" s="50" t="s">
        <v>95</v>
      </c>
      <c r="I110" s="50" t="s">
        <v>107</v>
      </c>
      <c r="J110" s="50"/>
      <c r="K110" s="58">
        <v>10.9</v>
      </c>
      <c r="L110" s="58" t="s">
        <v>28</v>
      </c>
      <c r="M110" s="59" t="s">
        <v>28</v>
      </c>
      <c r="N110" s="50">
        <v>3</v>
      </c>
      <c r="O110" s="50" t="s">
        <v>40</v>
      </c>
      <c r="P110" s="50">
        <v>16</v>
      </c>
      <c r="Q110" s="40" t="s">
        <v>3</v>
      </c>
    </row>
    <row r="111" spans="1:17" s="3" customFormat="1" x14ac:dyDescent="0.25">
      <c r="A111" s="114"/>
      <c r="B111" s="51">
        <f t="shared" si="1"/>
        <v>23.833333333333332</v>
      </c>
      <c r="C111" s="52">
        <v>286000</v>
      </c>
      <c r="D111" s="50">
        <v>3</v>
      </c>
      <c r="E111" s="50" t="s">
        <v>173</v>
      </c>
      <c r="F111" s="50" t="s">
        <v>20</v>
      </c>
      <c r="G111" s="84" t="s">
        <v>240</v>
      </c>
      <c r="H111" s="50" t="s">
        <v>145</v>
      </c>
      <c r="I111" s="50" t="s">
        <v>113</v>
      </c>
      <c r="J111" s="50"/>
      <c r="K111" s="58">
        <v>11</v>
      </c>
      <c r="L111" s="58">
        <v>17.920000000000002</v>
      </c>
      <c r="M111" s="58">
        <v>18</v>
      </c>
      <c r="N111" s="50">
        <v>3</v>
      </c>
      <c r="O111" s="50" t="s">
        <v>40</v>
      </c>
      <c r="P111" s="50">
        <v>16</v>
      </c>
      <c r="Q111" s="40" t="s">
        <v>3</v>
      </c>
    </row>
    <row r="112" spans="1:17" s="3" customFormat="1" x14ac:dyDescent="0.25">
      <c r="A112" s="114"/>
      <c r="B112" s="51">
        <f t="shared" si="1"/>
        <v>24.5</v>
      </c>
      <c r="C112" s="52">
        <v>294000</v>
      </c>
      <c r="D112" s="54">
        <v>3</v>
      </c>
      <c r="E112" s="50" t="s">
        <v>173</v>
      </c>
      <c r="F112" s="50" t="s">
        <v>20</v>
      </c>
      <c r="G112" s="89" t="s">
        <v>436</v>
      </c>
      <c r="H112" s="50" t="s">
        <v>103</v>
      </c>
      <c r="I112" s="50" t="s">
        <v>110</v>
      </c>
      <c r="J112" s="50"/>
      <c r="K112" s="58">
        <v>11.09</v>
      </c>
      <c r="L112" s="58">
        <v>18.48</v>
      </c>
      <c r="M112" s="58">
        <v>18.8</v>
      </c>
      <c r="N112" s="50">
        <v>3</v>
      </c>
      <c r="O112" s="50" t="s">
        <v>23</v>
      </c>
      <c r="P112" s="50">
        <v>16</v>
      </c>
      <c r="Q112" s="40" t="s">
        <v>2</v>
      </c>
    </row>
    <row r="113" spans="1:17" s="3" customFormat="1" x14ac:dyDescent="0.25">
      <c r="A113" s="114"/>
      <c r="B113" s="51">
        <f t="shared" si="1"/>
        <v>25</v>
      </c>
      <c r="C113" s="52">
        <v>300000</v>
      </c>
      <c r="D113" s="50">
        <v>3</v>
      </c>
      <c r="E113" s="50" t="s">
        <v>173</v>
      </c>
      <c r="F113" s="50" t="s">
        <v>65</v>
      </c>
      <c r="G113" s="62" t="s">
        <v>241</v>
      </c>
      <c r="H113" s="54" t="s">
        <v>95</v>
      </c>
      <c r="I113" s="54" t="s">
        <v>112</v>
      </c>
      <c r="J113" s="50"/>
      <c r="K113" s="58">
        <v>10.8</v>
      </c>
      <c r="L113" s="58" t="s">
        <v>28</v>
      </c>
      <c r="M113" s="58" t="s">
        <v>28</v>
      </c>
      <c r="N113" s="50">
        <v>3</v>
      </c>
      <c r="O113" s="50" t="s">
        <v>40</v>
      </c>
      <c r="P113" s="50">
        <v>16</v>
      </c>
      <c r="Q113" s="40" t="s">
        <v>3</v>
      </c>
    </row>
    <row r="114" spans="1:17" s="3" customFormat="1" x14ac:dyDescent="0.25">
      <c r="A114" s="114"/>
      <c r="B114" s="51">
        <f t="shared" si="1"/>
        <v>25.083333333333332</v>
      </c>
      <c r="C114" s="52">
        <v>301000</v>
      </c>
      <c r="D114" s="50">
        <v>3</v>
      </c>
      <c r="E114" s="50" t="s">
        <v>173</v>
      </c>
      <c r="F114" s="50" t="s">
        <v>20</v>
      </c>
      <c r="G114" s="84" t="s">
        <v>242</v>
      </c>
      <c r="H114" s="50" t="s">
        <v>149</v>
      </c>
      <c r="I114" s="50" t="s">
        <v>113</v>
      </c>
      <c r="J114" s="50"/>
      <c r="K114" s="58">
        <v>11</v>
      </c>
      <c r="L114" s="58">
        <v>17.82</v>
      </c>
      <c r="M114" s="58">
        <v>18.03</v>
      </c>
      <c r="N114" s="50">
        <v>3</v>
      </c>
      <c r="O114" s="50" t="s">
        <v>40</v>
      </c>
      <c r="P114" s="50">
        <v>16</v>
      </c>
      <c r="Q114" s="40" t="s">
        <v>2</v>
      </c>
    </row>
    <row r="115" spans="1:17" s="3" customFormat="1" x14ac:dyDescent="0.25">
      <c r="A115" s="114"/>
      <c r="B115" s="51">
        <f t="shared" si="1"/>
        <v>25.416666666666668</v>
      </c>
      <c r="C115" s="52">
        <v>305000</v>
      </c>
      <c r="D115" s="50">
        <v>3</v>
      </c>
      <c r="E115" s="50" t="s">
        <v>173</v>
      </c>
      <c r="F115" s="50" t="s">
        <v>20</v>
      </c>
      <c r="G115" s="84" t="s">
        <v>243</v>
      </c>
      <c r="H115" s="54" t="s">
        <v>97</v>
      </c>
      <c r="I115" s="54" t="s">
        <v>113</v>
      </c>
      <c r="J115" s="54"/>
      <c r="K115" s="58">
        <v>11.2</v>
      </c>
      <c r="L115" s="58">
        <v>17.760000000000002</v>
      </c>
      <c r="M115" s="59">
        <v>18.059999999999999</v>
      </c>
      <c r="N115" s="50">
        <v>3</v>
      </c>
      <c r="O115" s="50" t="s">
        <v>23</v>
      </c>
      <c r="P115" s="50">
        <v>11</v>
      </c>
      <c r="Q115" s="40" t="s">
        <v>3</v>
      </c>
    </row>
    <row r="116" spans="1:17" s="3" customFormat="1" x14ac:dyDescent="0.25">
      <c r="A116" s="114"/>
      <c r="B116" s="51">
        <f t="shared" si="1"/>
        <v>26.166666666666668</v>
      </c>
      <c r="C116" s="35">
        <v>314000</v>
      </c>
      <c r="D116" s="36">
        <v>3</v>
      </c>
      <c r="E116" s="36" t="s">
        <v>173</v>
      </c>
      <c r="F116" s="36" t="s">
        <v>20</v>
      </c>
      <c r="G116" s="91" t="s">
        <v>244</v>
      </c>
      <c r="H116" s="36" t="s">
        <v>99</v>
      </c>
      <c r="I116" s="36" t="s">
        <v>113</v>
      </c>
      <c r="J116" s="36"/>
      <c r="K116" s="48">
        <v>11</v>
      </c>
      <c r="L116" s="48">
        <v>17.73</v>
      </c>
      <c r="M116" s="48">
        <v>18.11</v>
      </c>
      <c r="N116" s="36">
        <v>3</v>
      </c>
      <c r="O116" s="36" t="s">
        <v>40</v>
      </c>
      <c r="P116" s="50">
        <v>16</v>
      </c>
      <c r="Q116" s="40" t="s">
        <v>3</v>
      </c>
    </row>
    <row r="117" spans="1:17" s="3" customFormat="1" x14ac:dyDescent="0.25">
      <c r="A117" s="114"/>
      <c r="B117" s="51">
        <f t="shared" si="1"/>
        <v>26.75</v>
      </c>
      <c r="C117" s="52">
        <v>321000</v>
      </c>
      <c r="D117" s="54">
        <v>3</v>
      </c>
      <c r="E117" s="50" t="s">
        <v>173</v>
      </c>
      <c r="F117" s="50" t="s">
        <v>20</v>
      </c>
      <c r="G117" s="89" t="s">
        <v>437</v>
      </c>
      <c r="H117" s="50" t="s">
        <v>103</v>
      </c>
      <c r="I117" s="50" t="s">
        <v>114</v>
      </c>
      <c r="J117" s="50"/>
      <c r="K117" s="58">
        <v>11</v>
      </c>
      <c r="L117" s="58">
        <v>18.71</v>
      </c>
      <c r="M117" s="58">
        <v>19.02</v>
      </c>
      <c r="N117" s="50">
        <v>3</v>
      </c>
      <c r="O117" s="50" t="s">
        <v>23</v>
      </c>
      <c r="P117" s="50">
        <v>16</v>
      </c>
      <c r="Q117" s="40" t="s">
        <v>3</v>
      </c>
    </row>
    <row r="118" spans="1:17" s="3" customFormat="1" x14ac:dyDescent="0.25">
      <c r="A118" s="114"/>
      <c r="B118" s="51">
        <f t="shared" si="1"/>
        <v>27.25</v>
      </c>
      <c r="C118" s="52">
        <v>327000</v>
      </c>
      <c r="D118" s="50">
        <v>3</v>
      </c>
      <c r="E118" s="50" t="s">
        <v>173</v>
      </c>
      <c r="F118" s="50" t="s">
        <v>65</v>
      </c>
      <c r="G118" s="57" t="s">
        <v>245</v>
      </c>
      <c r="H118" s="50" t="s">
        <v>107</v>
      </c>
      <c r="I118" s="50" t="s">
        <v>112</v>
      </c>
      <c r="J118" s="50"/>
      <c r="K118" s="58">
        <v>10.5</v>
      </c>
      <c r="L118" s="58" t="s">
        <v>28</v>
      </c>
      <c r="M118" s="58" t="s">
        <v>28</v>
      </c>
      <c r="N118" s="50">
        <v>3</v>
      </c>
      <c r="O118" s="50" t="s">
        <v>40</v>
      </c>
      <c r="P118" s="50">
        <v>18</v>
      </c>
      <c r="Q118" s="40" t="s">
        <v>3</v>
      </c>
    </row>
    <row r="119" spans="1:17" s="3" customFormat="1" x14ac:dyDescent="0.25">
      <c r="A119" s="114"/>
      <c r="B119" s="51">
        <f t="shared" si="1"/>
        <v>27.916666666666668</v>
      </c>
      <c r="C119" s="52">
        <v>335000</v>
      </c>
      <c r="D119" s="50">
        <v>3</v>
      </c>
      <c r="E119" s="50" t="s">
        <v>173</v>
      </c>
      <c r="F119" s="50" t="s">
        <v>20</v>
      </c>
      <c r="G119" s="84" t="s">
        <v>246</v>
      </c>
      <c r="H119" s="50" t="s">
        <v>109</v>
      </c>
      <c r="I119" s="50" t="s">
        <v>113</v>
      </c>
      <c r="J119" s="50"/>
      <c r="K119" s="58">
        <v>11</v>
      </c>
      <c r="L119" s="58">
        <v>17.32</v>
      </c>
      <c r="M119" s="58">
        <v>17.600000000000001</v>
      </c>
      <c r="N119" s="50">
        <v>3</v>
      </c>
      <c r="O119" s="50" t="s">
        <v>247</v>
      </c>
      <c r="P119" s="50">
        <v>18</v>
      </c>
      <c r="Q119" s="40" t="s">
        <v>3</v>
      </c>
    </row>
    <row r="120" spans="1:17" s="3" customFormat="1" x14ac:dyDescent="0.25">
      <c r="A120" s="114"/>
      <c r="B120" s="51">
        <f t="shared" si="1"/>
        <v>28.333333333333332</v>
      </c>
      <c r="C120" s="52">
        <v>340000</v>
      </c>
      <c r="D120" s="50">
        <v>3</v>
      </c>
      <c r="E120" s="50" t="s">
        <v>173</v>
      </c>
      <c r="F120" s="50" t="s">
        <v>20</v>
      </c>
      <c r="G120" s="84" t="s">
        <v>438</v>
      </c>
      <c r="H120" s="50" t="s">
        <v>110</v>
      </c>
      <c r="I120" s="50" t="s">
        <v>114</v>
      </c>
      <c r="J120" s="50"/>
      <c r="K120" s="58">
        <v>11.15</v>
      </c>
      <c r="L120" s="58">
        <v>18.37</v>
      </c>
      <c r="M120" s="58">
        <v>18.61</v>
      </c>
      <c r="N120" s="50">
        <v>3</v>
      </c>
      <c r="O120" s="50" t="s">
        <v>23</v>
      </c>
      <c r="P120" s="50">
        <v>18</v>
      </c>
      <c r="Q120" s="40" t="s">
        <v>2</v>
      </c>
    </row>
    <row r="121" spans="1:17" s="3" customFormat="1" x14ac:dyDescent="0.25">
      <c r="A121" s="114"/>
      <c r="B121" s="51">
        <f t="shared" si="1"/>
        <v>31</v>
      </c>
      <c r="C121" s="52">
        <v>372000</v>
      </c>
      <c r="D121" s="50">
        <v>3</v>
      </c>
      <c r="E121" s="50" t="s">
        <v>173</v>
      </c>
      <c r="F121" s="50" t="s">
        <v>20</v>
      </c>
      <c r="G121" s="84" t="s">
        <v>439</v>
      </c>
      <c r="H121" s="50" t="s">
        <v>103</v>
      </c>
      <c r="I121" s="50" t="s">
        <v>60</v>
      </c>
      <c r="J121" s="50"/>
      <c r="K121" s="58">
        <v>10.93</v>
      </c>
      <c r="L121" s="58">
        <v>18.43</v>
      </c>
      <c r="M121" s="58">
        <v>18.61</v>
      </c>
      <c r="N121" s="50">
        <v>3</v>
      </c>
      <c r="O121" s="50" t="s">
        <v>40</v>
      </c>
      <c r="P121" s="50">
        <v>16</v>
      </c>
      <c r="Q121" s="40" t="s">
        <v>2</v>
      </c>
    </row>
    <row r="122" spans="1:17" s="3" customFormat="1" x14ac:dyDescent="0.25">
      <c r="A122" s="114"/>
      <c r="B122" s="51">
        <f t="shared" si="1"/>
        <v>32.583333333333336</v>
      </c>
      <c r="C122" s="52">
        <v>391000</v>
      </c>
      <c r="D122" s="50">
        <v>3</v>
      </c>
      <c r="E122" s="50" t="s">
        <v>173</v>
      </c>
      <c r="F122" s="50" t="s">
        <v>20</v>
      </c>
      <c r="G122" s="84" t="s">
        <v>440</v>
      </c>
      <c r="H122" s="50" t="s">
        <v>110</v>
      </c>
      <c r="I122" s="50" t="s">
        <v>60</v>
      </c>
      <c r="J122" s="50"/>
      <c r="K122" s="58">
        <v>11.06</v>
      </c>
      <c r="L122" s="58">
        <v>18.190000000000001</v>
      </c>
      <c r="M122" s="58">
        <v>18.5</v>
      </c>
      <c r="N122" s="50">
        <v>3</v>
      </c>
      <c r="O122" s="50" t="s">
        <v>40</v>
      </c>
      <c r="P122" s="50">
        <v>18</v>
      </c>
      <c r="Q122" s="40" t="s">
        <v>2</v>
      </c>
    </row>
    <row r="123" spans="1:17" s="3" customFormat="1" x14ac:dyDescent="0.25">
      <c r="A123" s="114"/>
      <c r="B123" s="51">
        <f t="shared" si="1"/>
        <v>34.75</v>
      </c>
      <c r="C123" s="52">
        <v>417000</v>
      </c>
      <c r="D123" s="50">
        <v>3</v>
      </c>
      <c r="E123" s="50" t="s">
        <v>173</v>
      </c>
      <c r="F123" s="50" t="s">
        <v>20</v>
      </c>
      <c r="G123" s="84" t="s">
        <v>441</v>
      </c>
      <c r="H123" s="50" t="s">
        <v>114</v>
      </c>
      <c r="I123" s="50" t="s">
        <v>60</v>
      </c>
      <c r="J123" s="50"/>
      <c r="K123" s="58">
        <v>10.99</v>
      </c>
      <c r="L123" s="58">
        <v>18.14</v>
      </c>
      <c r="M123" s="58">
        <v>18.62</v>
      </c>
      <c r="N123" s="50">
        <v>3</v>
      </c>
      <c r="O123" s="50" t="s">
        <v>40</v>
      </c>
      <c r="P123" s="50">
        <v>18</v>
      </c>
      <c r="Q123" s="40" t="s">
        <v>2</v>
      </c>
    </row>
    <row r="124" spans="1:17" s="3" customFormat="1" x14ac:dyDescent="0.25">
      <c r="A124" s="114"/>
      <c r="B124" s="51">
        <f t="shared" si="1"/>
        <v>35.083333333333336</v>
      </c>
      <c r="C124" s="52">
        <v>421000</v>
      </c>
      <c r="D124" s="50">
        <v>3</v>
      </c>
      <c r="E124" s="50" t="s">
        <v>173</v>
      </c>
      <c r="F124" s="50" t="s">
        <v>20</v>
      </c>
      <c r="G124" s="84" t="s">
        <v>248</v>
      </c>
      <c r="H124" s="50" t="s">
        <v>113</v>
      </c>
      <c r="I124" s="50" t="s">
        <v>120</v>
      </c>
      <c r="J124" s="50"/>
      <c r="K124" s="58">
        <v>11</v>
      </c>
      <c r="L124" s="58">
        <v>17.260000000000002</v>
      </c>
      <c r="M124" s="58">
        <v>17.399999999999999</v>
      </c>
      <c r="N124" s="50">
        <v>3</v>
      </c>
      <c r="O124" s="50" t="s">
        <v>40</v>
      </c>
      <c r="P124" s="50">
        <v>18</v>
      </c>
      <c r="Q124" s="40" t="s">
        <v>3</v>
      </c>
    </row>
    <row r="125" spans="1:17" s="3" customFormat="1" x14ac:dyDescent="0.25">
      <c r="A125" s="114"/>
      <c r="B125" s="51">
        <f t="shared" si="1"/>
        <v>35.75</v>
      </c>
      <c r="C125" s="52">
        <v>429000</v>
      </c>
      <c r="D125" s="50">
        <v>3</v>
      </c>
      <c r="E125" s="50" t="s">
        <v>173</v>
      </c>
      <c r="F125" s="50" t="s">
        <v>20</v>
      </c>
      <c r="G125" s="84" t="s">
        <v>442</v>
      </c>
      <c r="H125" s="50" t="s">
        <v>103</v>
      </c>
      <c r="I125" s="50" t="s">
        <v>64</v>
      </c>
      <c r="J125" s="50"/>
      <c r="K125" s="58">
        <v>11.19</v>
      </c>
      <c r="L125" s="58">
        <v>19.07</v>
      </c>
      <c r="M125" s="58">
        <v>18.82</v>
      </c>
      <c r="N125" s="50">
        <v>3</v>
      </c>
      <c r="O125" s="50" t="s">
        <v>40</v>
      </c>
      <c r="P125" s="50">
        <v>16</v>
      </c>
      <c r="Q125" s="40" t="s">
        <v>2</v>
      </c>
    </row>
    <row r="126" spans="1:17" s="3" customFormat="1" x14ac:dyDescent="0.25">
      <c r="A126" s="114"/>
      <c r="B126" s="51">
        <f t="shared" si="1"/>
        <v>37.25</v>
      </c>
      <c r="C126" s="52">
        <v>447000</v>
      </c>
      <c r="D126" s="50">
        <v>3</v>
      </c>
      <c r="E126" s="50" t="s">
        <v>173</v>
      </c>
      <c r="F126" s="50" t="s">
        <v>20</v>
      </c>
      <c r="G126" s="84" t="s">
        <v>443</v>
      </c>
      <c r="H126" s="72" t="s">
        <v>110</v>
      </c>
      <c r="I126" s="72" t="s">
        <v>64</v>
      </c>
      <c r="J126" s="50"/>
      <c r="K126" s="58">
        <v>11.3</v>
      </c>
      <c r="L126" s="58">
        <v>18.68</v>
      </c>
      <c r="M126" s="58">
        <v>18.52</v>
      </c>
      <c r="N126" s="50">
        <v>3</v>
      </c>
      <c r="O126" s="50" t="s">
        <v>40</v>
      </c>
      <c r="P126" s="50">
        <v>18</v>
      </c>
      <c r="Q126" s="40" t="s">
        <v>2</v>
      </c>
    </row>
    <row r="127" spans="1:17" s="3" customFormat="1" x14ac:dyDescent="0.25">
      <c r="A127" s="114"/>
      <c r="B127" s="51">
        <f t="shared" si="1"/>
        <v>39.5</v>
      </c>
      <c r="C127" s="52">
        <v>474000</v>
      </c>
      <c r="D127" s="50">
        <v>3</v>
      </c>
      <c r="E127" s="50" t="s">
        <v>173</v>
      </c>
      <c r="F127" s="50" t="s">
        <v>20</v>
      </c>
      <c r="G127" s="84" t="s">
        <v>444</v>
      </c>
      <c r="H127" s="50" t="s">
        <v>114</v>
      </c>
      <c r="I127" s="50" t="s">
        <v>64</v>
      </c>
      <c r="J127" s="50"/>
      <c r="K127" s="58">
        <v>11.22</v>
      </c>
      <c r="L127" s="58">
        <v>18.52</v>
      </c>
      <c r="M127" s="58">
        <v>18.739999999999998</v>
      </c>
      <c r="N127" s="50">
        <v>3</v>
      </c>
      <c r="O127" s="50" t="s">
        <v>40</v>
      </c>
      <c r="P127" s="50">
        <v>18</v>
      </c>
      <c r="Q127" s="40" t="s">
        <v>2</v>
      </c>
    </row>
    <row r="128" spans="1:17" s="3" customFormat="1" x14ac:dyDescent="0.25">
      <c r="A128" s="114"/>
      <c r="B128" s="51">
        <f t="shared" si="1"/>
        <v>43.75</v>
      </c>
      <c r="C128" s="52">
        <v>525000</v>
      </c>
      <c r="D128" s="50">
        <v>3</v>
      </c>
      <c r="E128" s="50" t="s">
        <v>173</v>
      </c>
      <c r="F128" s="50" t="s">
        <v>20</v>
      </c>
      <c r="G128" s="84" t="s">
        <v>249</v>
      </c>
      <c r="H128" s="50" t="s">
        <v>60</v>
      </c>
      <c r="I128" s="50" t="s">
        <v>64</v>
      </c>
      <c r="J128" s="50"/>
      <c r="K128" s="58">
        <v>11.15</v>
      </c>
      <c r="L128" s="58">
        <v>17.850000000000001</v>
      </c>
      <c r="M128" s="58">
        <v>18.07</v>
      </c>
      <c r="N128" s="50">
        <v>3</v>
      </c>
      <c r="O128" s="50" t="s">
        <v>23</v>
      </c>
      <c r="P128" s="50">
        <v>20</v>
      </c>
      <c r="Q128" s="40" t="s">
        <v>2</v>
      </c>
    </row>
    <row r="129" spans="1:17" s="3" customFormat="1" x14ac:dyDescent="0.25">
      <c r="A129" s="114"/>
      <c r="B129" s="51">
        <f t="shared" si="1"/>
        <v>44.583333333333336</v>
      </c>
      <c r="C129" s="52">
        <v>535000</v>
      </c>
      <c r="D129" s="50">
        <v>3</v>
      </c>
      <c r="E129" s="50" t="s">
        <v>173</v>
      </c>
      <c r="F129" s="50" t="s">
        <v>20</v>
      </c>
      <c r="G129" s="84" t="s">
        <v>250</v>
      </c>
      <c r="H129" s="50" t="s">
        <v>120</v>
      </c>
      <c r="I129" s="50" t="s">
        <v>128</v>
      </c>
      <c r="J129" s="50"/>
      <c r="K129" s="58">
        <v>10.95</v>
      </c>
      <c r="L129" s="58">
        <v>17.28</v>
      </c>
      <c r="M129" s="58">
        <v>17.45</v>
      </c>
      <c r="N129" s="50">
        <v>3</v>
      </c>
      <c r="O129" s="50" t="s">
        <v>23</v>
      </c>
      <c r="P129" s="50">
        <v>25</v>
      </c>
      <c r="Q129" s="40" t="s">
        <v>3</v>
      </c>
    </row>
    <row r="130" spans="1:17" s="3" customFormat="1" x14ac:dyDescent="0.25">
      <c r="A130" s="114"/>
      <c r="B130" s="51">
        <f t="shared" ref="B130:B161" si="2">C130/12000</f>
        <v>46.666666666666664</v>
      </c>
      <c r="C130" s="52">
        <v>560000</v>
      </c>
      <c r="D130" s="50">
        <v>3</v>
      </c>
      <c r="E130" s="50" t="s">
        <v>173</v>
      </c>
      <c r="F130" s="50" t="s">
        <v>56</v>
      </c>
      <c r="G130" s="57" t="s">
        <v>251</v>
      </c>
      <c r="H130" s="50" t="s">
        <v>122</v>
      </c>
      <c r="I130" s="50" t="s">
        <v>130</v>
      </c>
      <c r="J130" s="50"/>
      <c r="K130" s="58"/>
      <c r="L130" s="58" t="s">
        <v>28</v>
      </c>
      <c r="M130" s="58" t="s">
        <v>28</v>
      </c>
      <c r="N130" s="50">
        <v>3</v>
      </c>
      <c r="O130" s="50" t="s">
        <v>40</v>
      </c>
      <c r="P130" s="50">
        <v>25</v>
      </c>
      <c r="Q130" s="40" t="s">
        <v>2</v>
      </c>
    </row>
    <row r="131" spans="1:17" s="3" customFormat="1" x14ac:dyDescent="0.25">
      <c r="A131" s="114"/>
      <c r="B131" s="51">
        <f t="shared" si="2"/>
        <v>47.083333333333336</v>
      </c>
      <c r="C131" s="52">
        <v>565000</v>
      </c>
      <c r="D131" s="50">
        <v>3</v>
      </c>
      <c r="E131" s="50" t="s">
        <v>173</v>
      </c>
      <c r="F131" s="50" t="s">
        <v>20</v>
      </c>
      <c r="G131" s="84" t="s">
        <v>252</v>
      </c>
      <c r="H131" s="50" t="s">
        <v>113</v>
      </c>
      <c r="I131" s="50" t="s">
        <v>136</v>
      </c>
      <c r="J131" s="50"/>
      <c r="K131" s="58">
        <v>11</v>
      </c>
      <c r="L131" s="58">
        <v>17.920000000000002</v>
      </c>
      <c r="M131" s="58">
        <v>17.46</v>
      </c>
      <c r="N131" s="50">
        <v>3</v>
      </c>
      <c r="O131" s="50" t="s">
        <v>40</v>
      </c>
      <c r="P131" s="50">
        <v>18</v>
      </c>
      <c r="Q131" s="40" t="s">
        <v>3</v>
      </c>
    </row>
    <row r="132" spans="1:17" s="3" customFormat="1" x14ac:dyDescent="0.25">
      <c r="A132" s="114"/>
      <c r="B132" s="51">
        <f t="shared" si="2"/>
        <v>53.916666666666664</v>
      </c>
      <c r="C132" s="4">
        <v>647000</v>
      </c>
      <c r="D132" s="3">
        <v>3</v>
      </c>
      <c r="E132" s="3" t="s">
        <v>173</v>
      </c>
      <c r="F132" s="3" t="s">
        <v>41</v>
      </c>
      <c r="G132" s="83" t="s">
        <v>253</v>
      </c>
      <c r="H132" s="3" t="s">
        <v>124</v>
      </c>
      <c r="I132" s="3" t="s">
        <v>132</v>
      </c>
      <c r="K132" s="39">
        <v>9.9499999999999993</v>
      </c>
      <c r="L132" s="39">
        <v>18.010000000000002</v>
      </c>
      <c r="M132" s="39">
        <v>18.43</v>
      </c>
      <c r="N132" s="3">
        <v>3</v>
      </c>
      <c r="O132" s="3" t="s">
        <v>23</v>
      </c>
      <c r="P132" s="3">
        <v>25</v>
      </c>
      <c r="Q132" s="40" t="s">
        <v>2</v>
      </c>
    </row>
    <row r="133" spans="1:17" s="3" customFormat="1" x14ac:dyDescent="0.25">
      <c r="A133" s="114"/>
      <c r="B133" s="51">
        <f t="shared" si="2"/>
        <v>56.333333333333336</v>
      </c>
      <c r="C133" s="52">
        <v>676000</v>
      </c>
      <c r="D133" s="50">
        <v>3</v>
      </c>
      <c r="E133" s="50" t="s">
        <v>173</v>
      </c>
      <c r="F133" s="50" t="s">
        <v>20</v>
      </c>
      <c r="G133" s="84" t="s">
        <v>236</v>
      </c>
      <c r="H133" s="55" t="s">
        <v>64</v>
      </c>
      <c r="I133" s="55" t="s">
        <v>136</v>
      </c>
      <c r="J133" s="50"/>
      <c r="K133" s="58">
        <v>11.19</v>
      </c>
      <c r="L133" s="58">
        <v>17.809999999999999</v>
      </c>
      <c r="M133" s="58">
        <v>18.18</v>
      </c>
      <c r="N133" s="50">
        <v>3</v>
      </c>
      <c r="O133" s="50" t="s">
        <v>40</v>
      </c>
      <c r="P133" s="50">
        <v>20</v>
      </c>
      <c r="Q133" s="40" t="s">
        <v>2</v>
      </c>
    </row>
    <row r="134" spans="1:17" s="3" customFormat="1" x14ac:dyDescent="0.25">
      <c r="A134" s="114"/>
      <c r="B134" s="51">
        <f t="shared" si="2"/>
        <v>56.666666666666664</v>
      </c>
      <c r="C134" s="52">
        <v>680000</v>
      </c>
      <c r="D134" s="50">
        <v>3</v>
      </c>
      <c r="E134" s="50" t="s">
        <v>173</v>
      </c>
      <c r="F134" s="50" t="s">
        <v>20</v>
      </c>
      <c r="G134" s="84" t="s">
        <v>254</v>
      </c>
      <c r="H134" s="50" t="s">
        <v>128</v>
      </c>
      <c r="I134" s="50" t="s">
        <v>136</v>
      </c>
      <c r="J134" s="50"/>
      <c r="K134" s="58">
        <v>10.9</v>
      </c>
      <c r="L134" s="58">
        <v>17.27</v>
      </c>
      <c r="M134" s="58">
        <v>17.420000000000002</v>
      </c>
      <c r="N134" s="50">
        <v>3</v>
      </c>
      <c r="O134" s="50" t="s">
        <v>23</v>
      </c>
      <c r="P134" s="50">
        <v>25</v>
      </c>
      <c r="Q134" s="40" t="s">
        <v>3</v>
      </c>
    </row>
    <row r="135" spans="1:17" s="3" customFormat="1" ht="14.45" customHeight="1" x14ac:dyDescent="0.25">
      <c r="A135" s="114"/>
      <c r="B135" s="51">
        <f t="shared" si="2"/>
        <v>68.333333333333329</v>
      </c>
      <c r="C135" s="52">
        <v>820000</v>
      </c>
      <c r="D135" s="50">
        <v>3</v>
      </c>
      <c r="E135" s="50" t="s">
        <v>173</v>
      </c>
      <c r="F135" s="50" t="s">
        <v>41</v>
      </c>
      <c r="G135" s="92" t="s">
        <v>255</v>
      </c>
      <c r="H135" s="50" t="s">
        <v>132</v>
      </c>
      <c r="I135" s="50" t="s">
        <v>138</v>
      </c>
      <c r="J135" s="50"/>
      <c r="K135" s="58">
        <v>10.01</v>
      </c>
      <c r="L135" s="58">
        <v>17.850000000000001</v>
      </c>
      <c r="M135" s="58">
        <v>17.920000000000002</v>
      </c>
      <c r="N135" s="50">
        <v>3</v>
      </c>
      <c r="O135" s="50" t="s">
        <v>40</v>
      </c>
      <c r="P135" s="50">
        <v>45</v>
      </c>
      <c r="Q135" s="40" t="s">
        <v>2</v>
      </c>
    </row>
    <row r="136" spans="1:17" s="3" customFormat="1" ht="15.75" thickBot="1" x14ac:dyDescent="0.3">
      <c r="A136" s="114"/>
      <c r="B136" s="51">
        <f t="shared" si="2"/>
        <v>71.5</v>
      </c>
      <c r="C136" s="52">
        <v>858000</v>
      </c>
      <c r="D136" s="50">
        <v>3</v>
      </c>
      <c r="E136" s="50" t="s">
        <v>173</v>
      </c>
      <c r="F136" s="50" t="s">
        <v>20</v>
      </c>
      <c r="G136" s="28" t="s">
        <v>256</v>
      </c>
      <c r="H136" s="50" t="s">
        <v>136</v>
      </c>
      <c r="I136" s="50" t="s">
        <v>140</v>
      </c>
      <c r="J136" s="50"/>
      <c r="K136" s="58">
        <v>10.9</v>
      </c>
      <c r="L136" s="58">
        <v>17.2</v>
      </c>
      <c r="M136" s="58">
        <v>17.829999999999998</v>
      </c>
      <c r="N136" s="50">
        <v>3</v>
      </c>
      <c r="O136" s="50" t="s">
        <v>40</v>
      </c>
      <c r="P136" s="50">
        <v>45</v>
      </c>
      <c r="Q136" s="40" t="s">
        <v>3</v>
      </c>
    </row>
    <row r="137" spans="1:17" s="3" customFormat="1" ht="18" customHeight="1" x14ac:dyDescent="0.25">
      <c r="A137" s="118" t="s">
        <v>257</v>
      </c>
      <c r="B137" s="73">
        <f t="shared" si="2"/>
        <v>4.916666666666667</v>
      </c>
      <c r="C137" s="66">
        <v>59000</v>
      </c>
      <c r="D137" s="65">
        <v>5</v>
      </c>
      <c r="E137" s="65" t="s">
        <v>257</v>
      </c>
      <c r="F137" s="65" t="s">
        <v>20</v>
      </c>
      <c r="G137" s="87" t="s">
        <v>259</v>
      </c>
      <c r="H137" s="65" t="s">
        <v>260</v>
      </c>
      <c r="I137" s="65" t="s">
        <v>261</v>
      </c>
      <c r="J137" s="65"/>
      <c r="K137" s="67">
        <v>10.199999999999999</v>
      </c>
      <c r="L137" s="67">
        <v>17.5</v>
      </c>
      <c r="M137" s="67">
        <v>16.329999999999998</v>
      </c>
      <c r="N137" s="65">
        <v>4</v>
      </c>
      <c r="O137" s="65" t="s">
        <v>23</v>
      </c>
      <c r="P137" s="65">
        <v>9.6</v>
      </c>
      <c r="Q137" s="40" t="s">
        <v>2</v>
      </c>
    </row>
    <row r="138" spans="1:17" s="3" customFormat="1" ht="14.45" customHeight="1" x14ac:dyDescent="0.25">
      <c r="A138" s="119"/>
      <c r="B138" s="51">
        <f t="shared" si="2"/>
        <v>5.1333333333333337</v>
      </c>
      <c r="C138" s="52">
        <v>61600</v>
      </c>
      <c r="D138" s="50">
        <v>5</v>
      </c>
      <c r="E138" s="50" t="s">
        <v>257</v>
      </c>
      <c r="F138" s="50" t="s">
        <v>20</v>
      </c>
      <c r="G138" s="84" t="s">
        <v>262</v>
      </c>
      <c r="H138" s="50" t="s">
        <v>263</v>
      </c>
      <c r="I138" s="50" t="s">
        <v>183</v>
      </c>
      <c r="J138" s="50"/>
      <c r="K138" s="59">
        <v>10.5</v>
      </c>
      <c r="L138" s="59">
        <v>17.309999999999999</v>
      </c>
      <c r="M138" s="60">
        <v>17.38</v>
      </c>
      <c r="N138" s="50">
        <v>4</v>
      </c>
      <c r="O138" s="50" t="s">
        <v>23</v>
      </c>
      <c r="P138" s="50">
        <v>9.6</v>
      </c>
      <c r="Q138" s="40" t="s">
        <v>2</v>
      </c>
    </row>
    <row r="139" spans="1:17" s="3" customFormat="1" x14ac:dyDescent="0.25">
      <c r="A139" s="119"/>
      <c r="B139" s="51">
        <f t="shared" si="2"/>
        <v>5.5250000000000004</v>
      </c>
      <c r="C139" s="52">
        <v>66300</v>
      </c>
      <c r="D139" s="50">
        <v>5</v>
      </c>
      <c r="E139" s="50" t="s">
        <v>257</v>
      </c>
      <c r="F139" s="50" t="s">
        <v>20</v>
      </c>
      <c r="G139" s="84" t="s">
        <v>264</v>
      </c>
      <c r="H139" s="50" t="s">
        <v>36</v>
      </c>
      <c r="I139" s="50" t="s">
        <v>265</v>
      </c>
      <c r="J139" s="50"/>
      <c r="K139" s="59">
        <v>10.3</v>
      </c>
      <c r="L139" s="59">
        <v>17.510000000000002</v>
      </c>
      <c r="M139" s="59">
        <v>16.57</v>
      </c>
      <c r="N139" s="50">
        <v>4</v>
      </c>
      <c r="O139" s="50" t="s">
        <v>23</v>
      </c>
      <c r="P139" s="50">
        <v>9.6</v>
      </c>
      <c r="Q139" s="40" t="s">
        <v>2</v>
      </c>
    </row>
    <row r="140" spans="1:17" s="3" customFormat="1" x14ac:dyDescent="0.25">
      <c r="A140" s="119"/>
      <c r="B140" s="51">
        <f t="shared" si="2"/>
        <v>5.9666666666666668</v>
      </c>
      <c r="C140" s="52">
        <v>71600</v>
      </c>
      <c r="D140" s="50">
        <v>5</v>
      </c>
      <c r="E140" s="50" t="s">
        <v>257</v>
      </c>
      <c r="F140" s="50" t="s">
        <v>20</v>
      </c>
      <c r="G140" s="84" t="s">
        <v>266</v>
      </c>
      <c r="H140" s="50" t="s">
        <v>183</v>
      </c>
      <c r="I140" s="50" t="s">
        <v>265</v>
      </c>
      <c r="J140" s="50"/>
      <c r="K140" s="59">
        <v>10.199999999999999</v>
      </c>
      <c r="L140" s="59">
        <v>17.54</v>
      </c>
      <c r="M140" s="59">
        <v>16.420000000000002</v>
      </c>
      <c r="N140" s="50">
        <v>4</v>
      </c>
      <c r="O140" s="50" t="s">
        <v>23</v>
      </c>
      <c r="P140" s="50">
        <v>12</v>
      </c>
      <c r="Q140" s="40" t="s">
        <v>3</v>
      </c>
    </row>
    <row r="141" spans="1:17" s="3" customFormat="1" x14ac:dyDescent="0.25">
      <c r="A141" s="119"/>
      <c r="B141" s="51">
        <f t="shared" si="2"/>
        <v>6.8916666666666666</v>
      </c>
      <c r="C141" s="52">
        <v>82700</v>
      </c>
      <c r="D141" s="50">
        <v>5</v>
      </c>
      <c r="E141" s="50" t="s">
        <v>257</v>
      </c>
      <c r="F141" s="50" t="s">
        <v>20</v>
      </c>
      <c r="G141" s="84" t="s">
        <v>267</v>
      </c>
      <c r="H141" s="50" t="s">
        <v>265</v>
      </c>
      <c r="I141" s="50" t="s">
        <v>45</v>
      </c>
      <c r="J141" s="50"/>
      <c r="K141" s="59">
        <v>11.05</v>
      </c>
      <c r="L141" s="59">
        <v>17.66</v>
      </c>
      <c r="M141" s="60">
        <v>17.87</v>
      </c>
      <c r="N141" s="50">
        <v>4</v>
      </c>
      <c r="O141" s="50" t="s">
        <v>23</v>
      </c>
      <c r="P141" s="50">
        <v>12</v>
      </c>
      <c r="Q141" s="40" t="s">
        <v>2</v>
      </c>
    </row>
    <row r="142" spans="1:17" s="3" customFormat="1" x14ac:dyDescent="0.25">
      <c r="A142" s="119"/>
      <c r="B142" s="51">
        <f t="shared" si="2"/>
        <v>6.9833333333333334</v>
      </c>
      <c r="C142" s="52">
        <v>83800</v>
      </c>
      <c r="D142" s="50">
        <v>5</v>
      </c>
      <c r="E142" s="50" t="s">
        <v>257</v>
      </c>
      <c r="F142" s="50" t="s">
        <v>20</v>
      </c>
      <c r="G142" s="84" t="s">
        <v>268</v>
      </c>
      <c r="H142" s="50" t="s">
        <v>260</v>
      </c>
      <c r="I142" s="50" t="s">
        <v>51</v>
      </c>
      <c r="J142" s="50"/>
      <c r="K142" s="59">
        <v>10.35</v>
      </c>
      <c r="L142" s="59">
        <v>18.170000000000002</v>
      </c>
      <c r="M142" s="59">
        <v>17.75</v>
      </c>
      <c r="N142" s="50">
        <v>4</v>
      </c>
      <c r="O142" s="50" t="s">
        <v>23</v>
      </c>
      <c r="P142" s="50">
        <v>9.6</v>
      </c>
      <c r="Q142" s="40" t="s">
        <v>2</v>
      </c>
    </row>
    <row r="143" spans="1:17" s="3" customFormat="1" x14ac:dyDescent="0.25">
      <c r="A143" s="119"/>
      <c r="B143" s="51">
        <f t="shared" si="2"/>
        <v>7.3</v>
      </c>
      <c r="C143" s="52">
        <v>87600</v>
      </c>
      <c r="D143" s="50">
        <v>5</v>
      </c>
      <c r="E143" s="50" t="s">
        <v>257</v>
      </c>
      <c r="F143" s="50" t="s">
        <v>20</v>
      </c>
      <c r="G143" s="84" t="s">
        <v>269</v>
      </c>
      <c r="H143" s="50" t="s">
        <v>270</v>
      </c>
      <c r="I143" s="50" t="s">
        <v>45</v>
      </c>
      <c r="J143" s="50"/>
      <c r="K143" s="59">
        <v>10.5</v>
      </c>
      <c r="L143" s="59">
        <v>17.59</v>
      </c>
      <c r="M143" s="59">
        <v>17.829999999999998</v>
      </c>
      <c r="N143" s="50">
        <v>4</v>
      </c>
      <c r="O143" s="50" t="s">
        <v>23</v>
      </c>
      <c r="P143" s="50">
        <v>12</v>
      </c>
      <c r="Q143" s="40" t="s">
        <v>3</v>
      </c>
    </row>
    <row r="144" spans="1:17" s="3" customFormat="1" x14ac:dyDescent="0.25">
      <c r="A144" s="119"/>
      <c r="B144" s="51">
        <f t="shared" si="2"/>
        <v>7.7666666666666666</v>
      </c>
      <c r="C144" s="52">
        <v>93200</v>
      </c>
      <c r="D144" s="50">
        <v>5</v>
      </c>
      <c r="E144" s="50" t="s">
        <v>257</v>
      </c>
      <c r="F144" s="50" t="s">
        <v>20</v>
      </c>
      <c r="G144" s="84" t="s">
        <v>271</v>
      </c>
      <c r="H144" s="50" t="s">
        <v>45</v>
      </c>
      <c r="I144" s="50" t="s">
        <v>258</v>
      </c>
      <c r="J144" s="50"/>
      <c r="K144" s="59">
        <v>10.7</v>
      </c>
      <c r="L144" s="59">
        <v>18.22</v>
      </c>
      <c r="M144" s="59">
        <v>17.25</v>
      </c>
      <c r="N144" s="50">
        <v>4</v>
      </c>
      <c r="O144" s="50" t="s">
        <v>23</v>
      </c>
      <c r="P144" s="50">
        <v>12</v>
      </c>
      <c r="Q144" s="40" t="s">
        <v>3</v>
      </c>
    </row>
    <row r="145" spans="1:17" s="43" customFormat="1" x14ac:dyDescent="0.25">
      <c r="A145" s="119"/>
      <c r="B145" s="51">
        <f t="shared" si="2"/>
        <v>8.75</v>
      </c>
      <c r="C145" s="52">
        <v>105000</v>
      </c>
      <c r="D145" s="50">
        <v>5</v>
      </c>
      <c r="E145" s="50" t="s">
        <v>257</v>
      </c>
      <c r="F145" s="50" t="s">
        <v>20</v>
      </c>
      <c r="G145" s="84" t="s">
        <v>279</v>
      </c>
      <c r="H145" s="50" t="s">
        <v>270</v>
      </c>
      <c r="I145" s="50" t="s">
        <v>69</v>
      </c>
      <c r="J145" s="50"/>
      <c r="K145" s="59">
        <v>10.4</v>
      </c>
      <c r="L145" s="59">
        <v>18.05</v>
      </c>
      <c r="M145" s="59">
        <v>18.14</v>
      </c>
      <c r="N145" s="50">
        <v>4</v>
      </c>
      <c r="O145" s="50" t="s">
        <v>23</v>
      </c>
      <c r="P145" s="50">
        <v>12</v>
      </c>
      <c r="Q145" s="40" t="s">
        <v>2</v>
      </c>
    </row>
    <row r="146" spans="1:17" s="3" customFormat="1" x14ac:dyDescent="0.25">
      <c r="A146" s="119"/>
      <c r="B146" s="51">
        <f t="shared" si="2"/>
        <v>9.3333333333333339</v>
      </c>
      <c r="C146" s="52">
        <v>112000</v>
      </c>
      <c r="D146" s="50">
        <v>5</v>
      </c>
      <c r="E146" s="50" t="s">
        <v>257</v>
      </c>
      <c r="F146" s="50" t="s">
        <v>20</v>
      </c>
      <c r="G146" s="84" t="s">
        <v>272</v>
      </c>
      <c r="H146" s="50" t="s">
        <v>49</v>
      </c>
      <c r="I146" s="50" t="s">
        <v>273</v>
      </c>
      <c r="J146" s="50"/>
      <c r="K146" s="59">
        <v>10.35</v>
      </c>
      <c r="L146" s="59">
        <v>18.04</v>
      </c>
      <c r="M146" s="59">
        <v>17.260000000000002</v>
      </c>
      <c r="N146" s="50">
        <v>4</v>
      </c>
      <c r="O146" s="50" t="s">
        <v>23</v>
      </c>
      <c r="P146" s="50">
        <v>12</v>
      </c>
      <c r="Q146" s="40" t="s">
        <v>3</v>
      </c>
    </row>
    <row r="147" spans="1:17" s="3" customFormat="1" x14ac:dyDescent="0.25">
      <c r="A147" s="119"/>
      <c r="B147" s="51">
        <f t="shared" si="2"/>
        <v>11.083333333333334</v>
      </c>
      <c r="C147" s="52">
        <v>133000</v>
      </c>
      <c r="D147" s="50">
        <v>5</v>
      </c>
      <c r="E147" s="50" t="s">
        <v>257</v>
      </c>
      <c r="F147" s="50" t="s">
        <v>20</v>
      </c>
      <c r="G147" s="84" t="s">
        <v>280</v>
      </c>
      <c r="H147" s="50" t="s">
        <v>281</v>
      </c>
      <c r="I147" s="50" t="s">
        <v>81</v>
      </c>
      <c r="J147" s="50"/>
      <c r="K147" s="59">
        <v>10.5</v>
      </c>
      <c r="L147" s="59">
        <v>17.89</v>
      </c>
      <c r="M147" s="59">
        <v>18.14</v>
      </c>
      <c r="N147" s="50">
        <v>4</v>
      </c>
      <c r="O147" s="50" t="s">
        <v>23</v>
      </c>
      <c r="P147" s="50">
        <v>12</v>
      </c>
      <c r="Q147" s="40" t="s">
        <v>3</v>
      </c>
    </row>
    <row r="148" spans="1:17" s="3" customFormat="1" x14ac:dyDescent="0.25">
      <c r="A148" s="119"/>
      <c r="B148" s="51">
        <f t="shared" si="2"/>
        <v>13.916666666666666</v>
      </c>
      <c r="C148" s="52">
        <v>167000</v>
      </c>
      <c r="D148" s="50">
        <v>5</v>
      </c>
      <c r="E148" s="50" t="s">
        <v>257</v>
      </c>
      <c r="F148" s="50" t="s">
        <v>20</v>
      </c>
      <c r="G148" s="84" t="s">
        <v>274</v>
      </c>
      <c r="H148" s="50" t="s">
        <v>273</v>
      </c>
      <c r="I148" s="50" t="s">
        <v>91</v>
      </c>
      <c r="J148" s="50"/>
      <c r="K148" s="59">
        <v>11.3</v>
      </c>
      <c r="L148" s="59">
        <v>18.57</v>
      </c>
      <c r="M148" s="59">
        <v>18.559999999999999</v>
      </c>
      <c r="N148" s="50">
        <v>4</v>
      </c>
      <c r="O148" s="50" t="s">
        <v>23</v>
      </c>
      <c r="P148" s="50">
        <v>12</v>
      </c>
      <c r="Q148" s="40" t="s">
        <v>3</v>
      </c>
    </row>
    <row r="149" spans="1:17" s="3" customFormat="1" x14ac:dyDescent="0.25">
      <c r="A149" s="119"/>
      <c r="B149" s="51">
        <f t="shared" si="2"/>
        <v>21.666666666666668</v>
      </c>
      <c r="C149" s="76">
        <v>260000</v>
      </c>
      <c r="D149" s="50">
        <v>5</v>
      </c>
      <c r="E149" s="50" t="s">
        <v>257</v>
      </c>
      <c r="F149" s="50" t="s">
        <v>20</v>
      </c>
      <c r="G149" s="84" t="s">
        <v>275</v>
      </c>
      <c r="H149" s="50" t="s">
        <v>276</v>
      </c>
      <c r="I149" s="50" t="s">
        <v>109</v>
      </c>
      <c r="J149" s="50"/>
      <c r="K149" s="59">
        <v>11.11</v>
      </c>
      <c r="L149" s="59">
        <v>17.79</v>
      </c>
      <c r="M149" s="59">
        <v>18.05</v>
      </c>
      <c r="N149" s="50">
        <v>3</v>
      </c>
      <c r="O149" s="50" t="s">
        <v>23</v>
      </c>
      <c r="P149" s="50">
        <v>11</v>
      </c>
      <c r="Q149" s="40" t="s">
        <v>3</v>
      </c>
    </row>
    <row r="150" spans="1:17" s="3" customFormat="1" x14ac:dyDescent="0.25">
      <c r="A150" s="119"/>
      <c r="B150" s="51">
        <f t="shared" si="2"/>
        <v>24.916666666666668</v>
      </c>
      <c r="C150" s="52">
        <v>299000</v>
      </c>
      <c r="D150" s="36">
        <v>5</v>
      </c>
      <c r="E150" s="36" t="s">
        <v>257</v>
      </c>
      <c r="F150" s="50" t="s">
        <v>20</v>
      </c>
      <c r="G150" s="84" t="s">
        <v>425</v>
      </c>
      <c r="H150" s="50" t="s">
        <v>278</v>
      </c>
      <c r="I150" s="50" t="s">
        <v>426</v>
      </c>
      <c r="J150" s="50"/>
      <c r="K150" s="59">
        <v>11.08</v>
      </c>
      <c r="L150" s="59">
        <v>17.87</v>
      </c>
      <c r="M150" s="59">
        <v>17.899999999999999</v>
      </c>
      <c r="N150" s="50">
        <v>3</v>
      </c>
      <c r="O150" s="50" t="s">
        <v>23</v>
      </c>
      <c r="P150" s="50">
        <v>11</v>
      </c>
      <c r="Q150" s="40" t="s">
        <v>2</v>
      </c>
    </row>
    <row r="151" spans="1:17" s="3" customFormat="1" x14ac:dyDescent="0.25">
      <c r="A151" s="119"/>
      <c r="B151" s="77">
        <f>Table12[[#This Row],[FL Capacity (Btu/h)]]/12000</f>
        <v>25.5</v>
      </c>
      <c r="C151" s="78">
        <v>306000</v>
      </c>
      <c r="D151" s="50">
        <v>5</v>
      </c>
      <c r="E151" s="36" t="s">
        <v>257</v>
      </c>
      <c r="F151" s="50" t="s">
        <v>20</v>
      </c>
      <c r="G151" s="84" t="s">
        <v>277</v>
      </c>
      <c r="H151" s="50" t="s">
        <v>278</v>
      </c>
      <c r="I151" s="50" t="s">
        <v>113</v>
      </c>
      <c r="J151" s="50"/>
      <c r="K151" s="59">
        <v>10.9</v>
      </c>
      <c r="L151" s="59">
        <v>17.73</v>
      </c>
      <c r="M151" s="59">
        <v>18.03</v>
      </c>
      <c r="N151" s="50">
        <v>3</v>
      </c>
      <c r="O151" s="50" t="s">
        <v>23</v>
      </c>
      <c r="P151" s="50">
        <v>11</v>
      </c>
      <c r="Q151" s="40" t="s">
        <v>3</v>
      </c>
    </row>
    <row r="152" spans="1:17" s="3" customFormat="1" x14ac:dyDescent="0.25">
      <c r="A152" s="119"/>
      <c r="B152" s="51">
        <f>C152/12000</f>
        <v>5.9666666666666668</v>
      </c>
      <c r="C152" s="52">
        <v>71600</v>
      </c>
      <c r="D152" s="50">
        <v>8</v>
      </c>
      <c r="E152" s="50" t="s">
        <v>257</v>
      </c>
      <c r="F152" s="50" t="s">
        <v>41</v>
      </c>
      <c r="G152" s="28" t="s">
        <v>283</v>
      </c>
      <c r="H152" s="50" t="s">
        <v>260</v>
      </c>
      <c r="I152" s="50" t="s">
        <v>270</v>
      </c>
      <c r="J152" s="50"/>
      <c r="K152" s="59">
        <v>10.4</v>
      </c>
      <c r="L152" s="59">
        <v>17.25</v>
      </c>
      <c r="M152" s="59">
        <v>17.13</v>
      </c>
      <c r="N152" s="50">
        <v>4</v>
      </c>
      <c r="O152" s="50" t="s">
        <v>23</v>
      </c>
      <c r="P152" s="50">
        <v>9.6</v>
      </c>
      <c r="Q152" s="40" t="s">
        <v>3</v>
      </c>
    </row>
    <row r="153" spans="1:17" s="3" customFormat="1" x14ac:dyDescent="0.25">
      <c r="A153" s="119"/>
      <c r="B153" s="51">
        <f>C153/12000</f>
        <v>7.6</v>
      </c>
      <c r="C153" s="52">
        <v>91200</v>
      </c>
      <c r="D153" s="50">
        <v>8</v>
      </c>
      <c r="E153" s="50" t="s">
        <v>257</v>
      </c>
      <c r="F153" s="50" t="s">
        <v>20</v>
      </c>
      <c r="G153" s="84" t="s">
        <v>285</v>
      </c>
      <c r="H153" s="50" t="s">
        <v>270</v>
      </c>
      <c r="I153" s="50" t="s">
        <v>258</v>
      </c>
      <c r="J153" s="50"/>
      <c r="K153" s="59">
        <v>10.9</v>
      </c>
      <c r="L153" s="59">
        <v>17.82</v>
      </c>
      <c r="M153" s="59">
        <v>16.98</v>
      </c>
      <c r="N153" s="50">
        <v>4</v>
      </c>
      <c r="O153" s="50" t="s">
        <v>23</v>
      </c>
      <c r="P153" s="50">
        <v>12</v>
      </c>
      <c r="Q153" s="40" t="s">
        <v>3</v>
      </c>
    </row>
    <row r="154" spans="1:17" s="3" customFormat="1" x14ac:dyDescent="0.25">
      <c r="A154" s="119"/>
      <c r="B154" s="51">
        <f>C154/12000</f>
        <v>9.125</v>
      </c>
      <c r="C154" s="76">
        <v>109500</v>
      </c>
      <c r="D154" s="61">
        <v>8</v>
      </c>
      <c r="E154" s="61" t="s">
        <v>257</v>
      </c>
      <c r="F154" s="61" t="s">
        <v>20</v>
      </c>
      <c r="G154" s="89" t="s">
        <v>445</v>
      </c>
      <c r="H154" s="61" t="s">
        <v>281</v>
      </c>
      <c r="I154" s="61" t="s">
        <v>273</v>
      </c>
      <c r="J154" s="61"/>
      <c r="K154" s="58">
        <v>10.1</v>
      </c>
      <c r="L154" s="58">
        <v>18.010000000000002</v>
      </c>
      <c r="M154" s="58">
        <v>17.190000000000001</v>
      </c>
      <c r="N154" s="61">
        <v>4</v>
      </c>
      <c r="O154" s="61" t="s">
        <v>23</v>
      </c>
      <c r="P154" s="61">
        <v>12</v>
      </c>
      <c r="Q154" s="40" t="s">
        <v>3</v>
      </c>
    </row>
    <row r="155" spans="1:17" s="3" customFormat="1" ht="15" customHeight="1" thickBot="1" x14ac:dyDescent="0.3">
      <c r="A155" s="119"/>
      <c r="B155" s="51">
        <f>C155/12000</f>
        <v>13.166666666666666</v>
      </c>
      <c r="C155" s="52">
        <v>158000</v>
      </c>
      <c r="D155" s="50">
        <v>8</v>
      </c>
      <c r="E155" s="50" t="s">
        <v>257</v>
      </c>
      <c r="F155" s="50" t="s">
        <v>20</v>
      </c>
      <c r="G155" s="57" t="s">
        <v>286</v>
      </c>
      <c r="H155" s="50" t="s">
        <v>287</v>
      </c>
      <c r="I155" s="50" t="s">
        <v>288</v>
      </c>
      <c r="J155" s="50"/>
      <c r="K155" s="99">
        <v>10.49</v>
      </c>
      <c r="L155" s="68">
        <v>17.04</v>
      </c>
      <c r="M155" s="81">
        <v>17.239999999999998</v>
      </c>
      <c r="N155" s="72">
        <v>4</v>
      </c>
      <c r="O155" s="61" t="s">
        <v>23</v>
      </c>
      <c r="P155" s="72">
        <v>12</v>
      </c>
      <c r="Q155" s="99" t="s">
        <v>3</v>
      </c>
    </row>
    <row r="156" spans="1:17" s="3" customFormat="1" ht="23.25" customHeight="1" x14ac:dyDescent="0.25">
      <c r="A156" s="115" t="s">
        <v>143</v>
      </c>
      <c r="B156" s="65">
        <v>12</v>
      </c>
      <c r="C156" s="66">
        <v>145000</v>
      </c>
      <c r="D156" s="65">
        <v>5</v>
      </c>
      <c r="E156" s="65" t="s">
        <v>143</v>
      </c>
      <c r="F156" s="65" t="s">
        <v>20</v>
      </c>
      <c r="G156" s="87" t="s">
        <v>446</v>
      </c>
      <c r="H156" s="65" t="s">
        <v>47</v>
      </c>
      <c r="I156" s="65" t="s">
        <v>258</v>
      </c>
      <c r="J156" s="65" t="s">
        <v>258</v>
      </c>
      <c r="K156" s="100">
        <v>10.9</v>
      </c>
      <c r="L156" s="100" t="s">
        <v>28</v>
      </c>
      <c r="M156" s="100" t="s">
        <v>28</v>
      </c>
      <c r="N156" s="101">
        <v>4</v>
      </c>
      <c r="O156" s="65" t="s">
        <v>23</v>
      </c>
      <c r="P156" s="65">
        <v>11</v>
      </c>
      <c r="Q156" s="102" t="s">
        <v>2</v>
      </c>
    </row>
    <row r="157" spans="1:17" s="3" customFormat="1" x14ac:dyDescent="0.25">
      <c r="A157" s="116"/>
      <c r="B157" s="50">
        <v>12.5</v>
      </c>
      <c r="C157" s="52">
        <v>150000</v>
      </c>
      <c r="D157" s="50">
        <v>15</v>
      </c>
      <c r="E157" s="50" t="s">
        <v>143</v>
      </c>
      <c r="F157" s="50" t="s">
        <v>20</v>
      </c>
      <c r="G157" s="84" t="s">
        <v>289</v>
      </c>
      <c r="H157" s="54" t="s">
        <v>258</v>
      </c>
      <c r="I157" s="54" t="s">
        <v>62</v>
      </c>
      <c r="J157" s="54" t="s">
        <v>270</v>
      </c>
      <c r="K157" s="60">
        <v>10.72</v>
      </c>
      <c r="L157" s="60" t="s">
        <v>28</v>
      </c>
      <c r="M157" s="60" t="s">
        <v>28</v>
      </c>
      <c r="N157" s="54">
        <v>4</v>
      </c>
      <c r="O157" s="50" t="s">
        <v>23</v>
      </c>
      <c r="P157" s="50"/>
      <c r="Q157" s="40" t="s">
        <v>2</v>
      </c>
    </row>
    <row r="158" spans="1:17" s="3" customFormat="1" x14ac:dyDescent="0.25">
      <c r="A158" s="116"/>
      <c r="B158" s="50">
        <v>26</v>
      </c>
      <c r="C158" s="52">
        <v>313000</v>
      </c>
      <c r="D158" s="50">
        <v>3</v>
      </c>
      <c r="E158" s="50" t="s">
        <v>143</v>
      </c>
      <c r="F158" s="50" t="s">
        <v>20</v>
      </c>
      <c r="G158" s="84" t="s">
        <v>144</v>
      </c>
      <c r="H158" s="50" t="s">
        <v>145</v>
      </c>
      <c r="I158" s="50" t="s">
        <v>145</v>
      </c>
      <c r="J158" s="50" t="s">
        <v>145</v>
      </c>
      <c r="K158" s="60">
        <v>10.9</v>
      </c>
      <c r="L158" s="60">
        <v>18.39</v>
      </c>
      <c r="M158" s="60">
        <v>18.329999999999998</v>
      </c>
      <c r="N158" s="54">
        <v>3</v>
      </c>
      <c r="O158" s="50" t="s">
        <v>40</v>
      </c>
      <c r="P158" s="50">
        <v>34</v>
      </c>
      <c r="Q158" s="40" t="s">
        <v>2</v>
      </c>
    </row>
    <row r="159" spans="1:17" s="3" customFormat="1" x14ac:dyDescent="0.25">
      <c r="A159" s="116"/>
      <c r="B159" s="50">
        <v>26</v>
      </c>
      <c r="C159" s="52">
        <v>317000</v>
      </c>
      <c r="D159" s="50">
        <v>3</v>
      </c>
      <c r="E159" s="50" t="s">
        <v>143</v>
      </c>
      <c r="F159" s="50" t="s">
        <v>56</v>
      </c>
      <c r="G159" s="57" t="s">
        <v>146</v>
      </c>
      <c r="H159" s="50" t="s">
        <v>89</v>
      </c>
      <c r="I159" s="50" t="s">
        <v>89</v>
      </c>
      <c r="J159" s="50" t="s">
        <v>89</v>
      </c>
      <c r="K159" s="60">
        <v>11.4</v>
      </c>
      <c r="L159" s="60" t="s">
        <v>28</v>
      </c>
      <c r="M159" s="60" t="s">
        <v>28</v>
      </c>
      <c r="N159" s="54">
        <v>3</v>
      </c>
      <c r="O159" s="50" t="s">
        <v>40</v>
      </c>
      <c r="P159" s="50">
        <v>34</v>
      </c>
      <c r="Q159" s="40" t="s">
        <v>3</v>
      </c>
    </row>
    <row r="160" spans="1:17" s="3" customFormat="1" x14ac:dyDescent="0.25">
      <c r="A160" s="116"/>
      <c r="B160" s="50">
        <v>27</v>
      </c>
      <c r="C160" s="52">
        <v>320500</v>
      </c>
      <c r="D160" s="50">
        <v>7</v>
      </c>
      <c r="E160" s="50" t="s">
        <v>143</v>
      </c>
      <c r="F160" s="50" t="s">
        <v>20</v>
      </c>
      <c r="G160" s="84" t="s">
        <v>282</v>
      </c>
      <c r="H160" s="50" t="s">
        <v>97</v>
      </c>
      <c r="I160" s="50" t="s">
        <v>91</v>
      </c>
      <c r="J160" s="50" t="s">
        <v>83</v>
      </c>
      <c r="K160" s="60">
        <v>11.23</v>
      </c>
      <c r="L160" s="60" t="s">
        <v>28</v>
      </c>
      <c r="M160" s="60" t="s">
        <v>28</v>
      </c>
      <c r="N160" s="54">
        <v>4</v>
      </c>
      <c r="O160" s="50" t="s">
        <v>23</v>
      </c>
      <c r="P160" s="50">
        <v>11</v>
      </c>
      <c r="Q160" s="40" t="s">
        <v>2</v>
      </c>
    </row>
    <row r="161" spans="1:17" s="3" customFormat="1" x14ac:dyDescent="0.25">
      <c r="A161" s="116"/>
      <c r="B161" s="50">
        <v>31</v>
      </c>
      <c r="C161" s="52">
        <v>373000</v>
      </c>
      <c r="D161" s="50">
        <v>3</v>
      </c>
      <c r="E161" s="50" t="s">
        <v>143</v>
      </c>
      <c r="F161" s="50" t="s">
        <v>56</v>
      </c>
      <c r="G161" s="57" t="s">
        <v>147</v>
      </c>
      <c r="H161" s="50" t="s">
        <v>95</v>
      </c>
      <c r="I161" s="50" t="s">
        <v>95</v>
      </c>
      <c r="J161" s="50" t="s">
        <v>95</v>
      </c>
      <c r="K161" s="60">
        <v>11.4</v>
      </c>
      <c r="L161" s="60" t="s">
        <v>28</v>
      </c>
      <c r="M161" s="60" t="s">
        <v>28</v>
      </c>
      <c r="N161" s="54">
        <v>3</v>
      </c>
      <c r="O161" s="50" t="s">
        <v>40</v>
      </c>
      <c r="P161" s="50">
        <v>34</v>
      </c>
      <c r="Q161" s="40" t="s">
        <v>3</v>
      </c>
    </row>
    <row r="162" spans="1:17" s="3" customFormat="1" x14ac:dyDescent="0.25">
      <c r="A162" s="116"/>
      <c r="B162" s="50">
        <v>30</v>
      </c>
      <c r="C162" s="52">
        <v>404000</v>
      </c>
      <c r="D162" s="50">
        <v>3</v>
      </c>
      <c r="E162" s="50" t="s">
        <v>143</v>
      </c>
      <c r="F162" s="50" t="s">
        <v>20</v>
      </c>
      <c r="G162" s="84" t="s">
        <v>148</v>
      </c>
      <c r="H162" s="50" t="s">
        <v>149</v>
      </c>
      <c r="I162" s="50" t="s">
        <v>149</v>
      </c>
      <c r="J162" s="50" t="s">
        <v>149</v>
      </c>
      <c r="K162" s="60">
        <v>11.1</v>
      </c>
      <c r="L162" s="60">
        <v>18.77</v>
      </c>
      <c r="M162" s="60">
        <v>18.48</v>
      </c>
      <c r="N162" s="54">
        <v>3</v>
      </c>
      <c r="O162" s="50" t="s">
        <v>40</v>
      </c>
      <c r="P162" s="50">
        <v>34</v>
      </c>
      <c r="Q162" s="40" t="s">
        <v>2</v>
      </c>
    </row>
    <row r="163" spans="1:17" s="3" customFormat="1" x14ac:dyDescent="0.25">
      <c r="A163" s="116"/>
      <c r="B163" s="50">
        <v>34</v>
      </c>
      <c r="C163" s="52">
        <v>404000</v>
      </c>
      <c r="D163" s="50">
        <v>3</v>
      </c>
      <c r="E163" s="50" t="s">
        <v>143</v>
      </c>
      <c r="F163" s="50" t="s">
        <v>20</v>
      </c>
      <c r="G163" s="84" t="s">
        <v>150</v>
      </c>
      <c r="H163" s="50" t="s">
        <v>99</v>
      </c>
      <c r="I163" s="50" t="s">
        <v>99</v>
      </c>
      <c r="J163" s="50" t="s">
        <v>99</v>
      </c>
      <c r="K163" s="60">
        <v>10.95</v>
      </c>
      <c r="L163" s="60">
        <v>18.440000000000001</v>
      </c>
      <c r="M163" s="60">
        <v>18.36</v>
      </c>
      <c r="N163" s="54">
        <v>3</v>
      </c>
      <c r="O163" s="50" t="s">
        <v>40</v>
      </c>
      <c r="P163" s="50">
        <v>34</v>
      </c>
      <c r="Q163" s="40" t="s">
        <v>2</v>
      </c>
    </row>
    <row r="164" spans="1:17" s="3" customFormat="1" x14ac:dyDescent="0.25">
      <c r="A164" s="116"/>
      <c r="B164" s="50">
        <v>34</v>
      </c>
      <c r="C164" s="52">
        <v>409500</v>
      </c>
      <c r="D164" s="50">
        <v>3</v>
      </c>
      <c r="E164" s="50" t="s">
        <v>143</v>
      </c>
      <c r="F164" s="50" t="s">
        <v>20</v>
      </c>
      <c r="G164" s="84" t="s">
        <v>158</v>
      </c>
      <c r="H164" s="50" t="s">
        <v>103</v>
      </c>
      <c r="I164" s="50" t="s">
        <v>103</v>
      </c>
      <c r="J164" s="50" t="s">
        <v>103</v>
      </c>
      <c r="K164" s="60">
        <v>10.92</v>
      </c>
      <c r="L164" s="60">
        <v>19.41</v>
      </c>
      <c r="M164" s="60">
        <v>20.67</v>
      </c>
      <c r="N164" s="54">
        <v>3</v>
      </c>
      <c r="O164" s="50" t="s">
        <v>40</v>
      </c>
      <c r="P164" s="50">
        <v>16</v>
      </c>
      <c r="Q164" s="40" t="s">
        <v>2</v>
      </c>
    </row>
    <row r="165" spans="1:17" s="3" customFormat="1" x14ac:dyDescent="0.25">
      <c r="A165" s="116"/>
      <c r="B165" s="50">
        <v>35</v>
      </c>
      <c r="C165" s="52">
        <v>425000</v>
      </c>
      <c r="D165" s="50">
        <v>3</v>
      </c>
      <c r="E165" s="50" t="s">
        <v>143</v>
      </c>
      <c r="F165" s="50" t="s">
        <v>65</v>
      </c>
      <c r="G165" s="57" t="s">
        <v>151</v>
      </c>
      <c r="H165" s="50" t="s">
        <v>101</v>
      </c>
      <c r="I165" s="50" t="s">
        <v>101</v>
      </c>
      <c r="J165" s="50" t="s">
        <v>101</v>
      </c>
      <c r="K165" s="60">
        <v>11.4</v>
      </c>
      <c r="L165" s="60" t="s">
        <v>28</v>
      </c>
      <c r="M165" s="60" t="s">
        <v>28</v>
      </c>
      <c r="N165" s="54">
        <v>3</v>
      </c>
      <c r="O165" s="50" t="s">
        <v>40</v>
      </c>
      <c r="P165" s="50">
        <v>34</v>
      </c>
      <c r="Q165" s="40" t="s">
        <v>2</v>
      </c>
    </row>
    <row r="166" spans="1:17" s="3" customFormat="1" x14ac:dyDescent="0.25">
      <c r="A166" s="116"/>
      <c r="B166" s="50">
        <v>38</v>
      </c>
      <c r="C166" s="52">
        <v>460000</v>
      </c>
      <c r="D166" s="50">
        <v>3</v>
      </c>
      <c r="E166" s="50" t="s">
        <v>143</v>
      </c>
      <c r="F166" s="50" t="s">
        <v>65</v>
      </c>
      <c r="G166" s="57" t="s">
        <v>152</v>
      </c>
      <c r="H166" s="50" t="s">
        <v>107</v>
      </c>
      <c r="I166" s="50" t="s">
        <v>107</v>
      </c>
      <c r="J166" s="50" t="s">
        <v>107</v>
      </c>
      <c r="K166" s="60">
        <v>11</v>
      </c>
      <c r="L166" s="60" t="s">
        <v>28</v>
      </c>
      <c r="M166" s="60" t="s">
        <v>28</v>
      </c>
      <c r="N166" s="54">
        <v>3</v>
      </c>
      <c r="O166" s="50" t="s">
        <v>40</v>
      </c>
      <c r="P166" s="50">
        <v>38</v>
      </c>
      <c r="Q166" s="40" t="s">
        <v>2</v>
      </c>
    </row>
    <row r="167" spans="1:17" s="3" customFormat="1" x14ac:dyDescent="0.25">
      <c r="A167" s="116"/>
      <c r="B167" s="50">
        <v>39</v>
      </c>
      <c r="C167" s="52">
        <v>463000</v>
      </c>
      <c r="D167" s="50">
        <v>3</v>
      </c>
      <c r="E167" s="50" t="s">
        <v>143</v>
      </c>
      <c r="F167" s="50" t="s">
        <v>20</v>
      </c>
      <c r="G167" s="84" t="s">
        <v>153</v>
      </c>
      <c r="H167" s="50" t="s">
        <v>109</v>
      </c>
      <c r="I167" s="50" t="s">
        <v>109</v>
      </c>
      <c r="J167" s="50" t="s">
        <v>109</v>
      </c>
      <c r="K167" s="60">
        <v>11</v>
      </c>
      <c r="L167" s="60">
        <v>18.02</v>
      </c>
      <c r="M167" s="60">
        <v>17.899999999999999</v>
      </c>
      <c r="N167" s="54">
        <v>3</v>
      </c>
      <c r="O167" s="50" t="s">
        <v>40</v>
      </c>
      <c r="P167" s="50">
        <v>18</v>
      </c>
      <c r="Q167" s="40" t="s">
        <v>2</v>
      </c>
    </row>
    <row r="168" spans="1:17" s="3" customFormat="1" x14ac:dyDescent="0.25">
      <c r="A168" s="116"/>
      <c r="B168" s="50">
        <v>39</v>
      </c>
      <c r="C168" s="52">
        <v>469000</v>
      </c>
      <c r="D168" s="50">
        <v>3</v>
      </c>
      <c r="E168" s="50" t="s">
        <v>143</v>
      </c>
      <c r="F168" s="50" t="s">
        <v>20</v>
      </c>
      <c r="G168" s="84" t="s">
        <v>162</v>
      </c>
      <c r="H168" s="50" t="s">
        <v>110</v>
      </c>
      <c r="I168" s="50" t="s">
        <v>110</v>
      </c>
      <c r="J168" s="50" t="s">
        <v>110</v>
      </c>
      <c r="K168" s="60">
        <v>11.25</v>
      </c>
      <c r="L168" s="60">
        <v>19.14</v>
      </c>
      <c r="M168" s="60">
        <v>18.7</v>
      </c>
      <c r="N168" s="54">
        <v>3</v>
      </c>
      <c r="O168" s="50" t="s">
        <v>40</v>
      </c>
      <c r="P168" s="50">
        <v>18</v>
      </c>
      <c r="Q168" s="40" t="s">
        <v>2</v>
      </c>
    </row>
    <row r="169" spans="1:17" s="3" customFormat="1" x14ac:dyDescent="0.25">
      <c r="A169" s="116"/>
      <c r="B169" s="50">
        <v>45</v>
      </c>
      <c r="C169" s="52">
        <v>541000</v>
      </c>
      <c r="D169" s="50">
        <v>3</v>
      </c>
      <c r="E169" s="50" t="s">
        <v>143</v>
      </c>
      <c r="F169" s="50" t="s">
        <v>65</v>
      </c>
      <c r="G169" s="57" t="s">
        <v>154</v>
      </c>
      <c r="H169" s="50" t="s">
        <v>112</v>
      </c>
      <c r="I169" s="50" t="s">
        <v>112</v>
      </c>
      <c r="J169" s="50" t="s">
        <v>112</v>
      </c>
      <c r="K169" s="60">
        <v>10.8</v>
      </c>
      <c r="L169" s="60" t="s">
        <v>28</v>
      </c>
      <c r="M169" s="60" t="s">
        <v>28</v>
      </c>
      <c r="N169" s="54">
        <v>3</v>
      </c>
      <c r="O169" s="50" t="s">
        <v>40</v>
      </c>
      <c r="P169" s="50">
        <v>38</v>
      </c>
      <c r="Q169" s="40" t="s">
        <v>2</v>
      </c>
    </row>
    <row r="170" spans="1:17" s="3" customFormat="1" x14ac:dyDescent="0.25">
      <c r="A170" s="116"/>
      <c r="B170" s="50">
        <v>45</v>
      </c>
      <c r="C170" s="52">
        <v>543000</v>
      </c>
      <c r="D170" s="50">
        <v>3</v>
      </c>
      <c r="E170" s="50" t="s">
        <v>143</v>
      </c>
      <c r="F170" s="50" t="s">
        <v>20</v>
      </c>
      <c r="G170" s="84" t="s">
        <v>155</v>
      </c>
      <c r="H170" s="50" t="s">
        <v>113</v>
      </c>
      <c r="I170" s="50" t="s">
        <v>113</v>
      </c>
      <c r="J170" s="50" t="s">
        <v>113</v>
      </c>
      <c r="K170" s="60">
        <v>11</v>
      </c>
      <c r="L170" s="60">
        <v>17.79</v>
      </c>
      <c r="M170" s="60">
        <v>17.66</v>
      </c>
      <c r="N170" s="54">
        <v>3</v>
      </c>
      <c r="O170" s="50" t="s">
        <v>40</v>
      </c>
      <c r="P170" s="50">
        <v>18</v>
      </c>
      <c r="Q170" s="40" t="s">
        <v>3</v>
      </c>
    </row>
    <row r="171" spans="1:17" s="3" customFormat="1" x14ac:dyDescent="0.25">
      <c r="A171" s="116"/>
      <c r="B171" s="50">
        <v>45</v>
      </c>
      <c r="C171" s="52">
        <v>552000</v>
      </c>
      <c r="D171" s="50">
        <v>3</v>
      </c>
      <c r="E171" s="50" t="s">
        <v>143</v>
      </c>
      <c r="F171" s="50" t="s">
        <v>20</v>
      </c>
      <c r="G171" s="84" t="s">
        <v>164</v>
      </c>
      <c r="H171" s="50" t="s">
        <v>114</v>
      </c>
      <c r="I171" s="50" t="s">
        <v>114</v>
      </c>
      <c r="J171" s="50" t="s">
        <v>114</v>
      </c>
      <c r="K171" s="60">
        <v>11.06</v>
      </c>
      <c r="L171" s="60">
        <v>19.16</v>
      </c>
      <c r="M171" s="60">
        <v>19.100000000000001</v>
      </c>
      <c r="N171" s="54">
        <v>3</v>
      </c>
      <c r="O171" s="50" t="s">
        <v>40</v>
      </c>
      <c r="P171" s="50">
        <v>18</v>
      </c>
      <c r="Q171" s="40" t="s">
        <v>2</v>
      </c>
    </row>
    <row r="172" spans="1:17" s="3" customFormat="1" x14ac:dyDescent="0.25">
      <c r="A172" s="116"/>
      <c r="B172" s="103">
        <v>58</v>
      </c>
      <c r="C172" s="104">
        <v>693000</v>
      </c>
      <c r="D172" s="103">
        <v>3</v>
      </c>
      <c r="E172" s="105" t="s">
        <v>143</v>
      </c>
      <c r="F172" s="103" t="s">
        <v>20</v>
      </c>
      <c r="G172" s="84" t="s">
        <v>165</v>
      </c>
      <c r="H172" s="103" t="s">
        <v>166</v>
      </c>
      <c r="I172" s="103" t="s">
        <v>166</v>
      </c>
      <c r="J172" s="103" t="s">
        <v>166</v>
      </c>
      <c r="K172" s="106"/>
      <c r="L172" s="107">
        <v>18.25</v>
      </c>
      <c r="M172" s="107">
        <v>18.170000000000002</v>
      </c>
      <c r="N172" s="106">
        <v>3</v>
      </c>
      <c r="O172" s="103" t="s">
        <v>40</v>
      </c>
      <c r="P172" s="103"/>
      <c r="Q172" s="40" t="s">
        <v>167</v>
      </c>
    </row>
    <row r="173" spans="1:17" s="3" customFormat="1" x14ac:dyDescent="0.25">
      <c r="A173" s="116"/>
      <c r="B173" s="50">
        <v>58</v>
      </c>
      <c r="C173" s="52">
        <v>696000</v>
      </c>
      <c r="D173" s="50">
        <v>3</v>
      </c>
      <c r="E173" s="50" t="s">
        <v>143</v>
      </c>
      <c r="F173" s="50" t="s">
        <v>20</v>
      </c>
      <c r="G173" s="84" t="s">
        <v>168</v>
      </c>
      <c r="H173" s="50" t="s">
        <v>60</v>
      </c>
      <c r="I173" s="50" t="s">
        <v>60</v>
      </c>
      <c r="J173" s="50" t="s">
        <v>60</v>
      </c>
      <c r="K173" s="60">
        <v>10.94</v>
      </c>
      <c r="L173" s="60">
        <v>18.3</v>
      </c>
      <c r="M173" s="60">
        <v>18.21</v>
      </c>
      <c r="N173" s="54">
        <v>3</v>
      </c>
      <c r="O173" s="50" t="s">
        <v>40</v>
      </c>
      <c r="P173" s="50">
        <v>18</v>
      </c>
      <c r="Q173" s="40" t="s">
        <v>2</v>
      </c>
    </row>
    <row r="174" spans="1:17" s="3" customFormat="1" x14ac:dyDescent="0.25">
      <c r="A174" s="116"/>
      <c r="B174" s="50">
        <v>59</v>
      </c>
      <c r="C174" s="52">
        <v>707000</v>
      </c>
      <c r="D174" s="50">
        <v>3</v>
      </c>
      <c r="E174" s="50" t="s">
        <v>143</v>
      </c>
      <c r="F174" s="50" t="s">
        <v>20</v>
      </c>
      <c r="G174" s="84" t="s">
        <v>156</v>
      </c>
      <c r="H174" s="50" t="s">
        <v>120</v>
      </c>
      <c r="I174" s="50" t="s">
        <v>120</v>
      </c>
      <c r="J174" s="50" t="s">
        <v>120</v>
      </c>
      <c r="K174" s="60">
        <v>10.9</v>
      </c>
      <c r="L174" s="60">
        <v>17.79</v>
      </c>
      <c r="M174" s="60">
        <v>17.62</v>
      </c>
      <c r="N174" s="54">
        <v>3</v>
      </c>
      <c r="O174" s="50" t="s">
        <v>40</v>
      </c>
      <c r="P174" s="50">
        <v>54</v>
      </c>
      <c r="Q174" s="40" t="s">
        <v>3</v>
      </c>
    </row>
    <row r="175" spans="1:17" s="3" customFormat="1" x14ac:dyDescent="0.25">
      <c r="A175" s="116"/>
      <c r="B175" s="50">
        <v>60</v>
      </c>
      <c r="C175" s="52">
        <v>715000</v>
      </c>
      <c r="D175" s="54">
        <v>3</v>
      </c>
      <c r="E175" s="50" t="s">
        <v>143</v>
      </c>
      <c r="F175" s="50" t="s">
        <v>65</v>
      </c>
      <c r="G175" s="57" t="s">
        <v>157</v>
      </c>
      <c r="H175" s="50" t="s">
        <v>122</v>
      </c>
      <c r="I175" s="50" t="s">
        <v>122</v>
      </c>
      <c r="J175" s="50" t="s">
        <v>122</v>
      </c>
      <c r="K175" s="60">
        <v>10.9</v>
      </c>
      <c r="L175" s="60" t="s">
        <v>28</v>
      </c>
      <c r="M175" s="60" t="s">
        <v>28</v>
      </c>
      <c r="N175" s="54">
        <v>3</v>
      </c>
      <c r="O175" s="50" t="s">
        <v>40</v>
      </c>
      <c r="P175" s="50">
        <v>54</v>
      </c>
      <c r="Q175" s="40" t="s">
        <v>2</v>
      </c>
    </row>
    <row r="176" spans="1:17" s="3" customFormat="1" x14ac:dyDescent="0.25">
      <c r="A176" s="116"/>
      <c r="B176" s="50">
        <v>69</v>
      </c>
      <c r="C176" s="52">
        <v>825350</v>
      </c>
      <c r="D176" s="50">
        <v>3</v>
      </c>
      <c r="E176" s="50" t="s">
        <v>143</v>
      </c>
      <c r="F176" s="50" t="s">
        <v>20</v>
      </c>
      <c r="G176" s="84" t="s">
        <v>159</v>
      </c>
      <c r="H176" s="50" t="s">
        <v>124</v>
      </c>
      <c r="I176" s="50" t="s">
        <v>124</v>
      </c>
      <c r="J176" s="50" t="s">
        <v>124</v>
      </c>
      <c r="K176" s="60">
        <v>17</v>
      </c>
      <c r="L176" s="60">
        <v>19.04</v>
      </c>
      <c r="M176" s="60">
        <v>18.940000000000001</v>
      </c>
      <c r="N176" s="54">
        <v>3</v>
      </c>
      <c r="O176" s="50" t="s">
        <v>40</v>
      </c>
      <c r="P176" s="50">
        <v>54</v>
      </c>
      <c r="Q176" s="40" t="s">
        <v>2</v>
      </c>
    </row>
    <row r="177" spans="1:17" s="3" customFormat="1" x14ac:dyDescent="0.25">
      <c r="A177" s="116"/>
      <c r="B177" s="50">
        <v>73</v>
      </c>
      <c r="C177" s="52">
        <v>872000</v>
      </c>
      <c r="D177" s="54">
        <v>3</v>
      </c>
      <c r="E177" s="50" t="s">
        <v>143</v>
      </c>
      <c r="F177" s="50" t="s">
        <v>65</v>
      </c>
      <c r="G177" s="57" t="s">
        <v>160</v>
      </c>
      <c r="H177" s="50" t="s">
        <v>126</v>
      </c>
      <c r="I177" s="50" t="s">
        <v>126</v>
      </c>
      <c r="J177" s="50" t="s">
        <v>126</v>
      </c>
      <c r="K177" s="60">
        <v>11.2</v>
      </c>
      <c r="L177" s="60" t="s">
        <v>28</v>
      </c>
      <c r="M177" s="60" t="s">
        <v>28</v>
      </c>
      <c r="N177" s="54">
        <v>3</v>
      </c>
      <c r="O177" s="50" t="s">
        <v>40</v>
      </c>
      <c r="P177" s="50">
        <v>64</v>
      </c>
      <c r="Q177" s="40" t="s">
        <v>2</v>
      </c>
    </row>
    <row r="178" spans="1:17" s="3" customFormat="1" x14ac:dyDescent="0.25">
      <c r="A178" s="116"/>
      <c r="B178" s="50">
        <v>68</v>
      </c>
      <c r="C178" s="52">
        <v>873000</v>
      </c>
      <c r="D178" s="50">
        <v>3</v>
      </c>
      <c r="E178" s="55" t="s">
        <v>143</v>
      </c>
      <c r="F178" s="50" t="s">
        <v>20</v>
      </c>
      <c r="G178" s="28" t="s">
        <v>175</v>
      </c>
      <c r="H178" s="50" t="s">
        <v>176</v>
      </c>
      <c r="I178" s="50" t="s">
        <v>176</v>
      </c>
      <c r="J178" s="50" t="s">
        <v>176</v>
      </c>
      <c r="K178" s="108"/>
      <c r="L178" s="60">
        <v>16.920000000000002</v>
      </c>
      <c r="M178" s="60">
        <v>18.170000000000002</v>
      </c>
      <c r="N178" s="54">
        <v>3</v>
      </c>
      <c r="O178" s="50" t="s">
        <v>40</v>
      </c>
      <c r="P178" s="50">
        <v>54</v>
      </c>
      <c r="Q178" s="40" t="s">
        <v>167</v>
      </c>
    </row>
    <row r="179" spans="1:17" s="3" customFormat="1" x14ac:dyDescent="0.25">
      <c r="A179" s="116"/>
      <c r="B179" s="50">
        <v>74</v>
      </c>
      <c r="C179" s="52">
        <v>873000</v>
      </c>
      <c r="D179" s="50">
        <v>3</v>
      </c>
      <c r="E179" s="50" t="s">
        <v>143</v>
      </c>
      <c r="F179" s="50" t="s">
        <v>20</v>
      </c>
      <c r="G179" s="84" t="s">
        <v>177</v>
      </c>
      <c r="H179" s="50" t="s">
        <v>64</v>
      </c>
      <c r="I179" s="50" t="s">
        <v>64</v>
      </c>
      <c r="J179" s="50" t="s">
        <v>64</v>
      </c>
      <c r="K179" s="60">
        <v>11.33</v>
      </c>
      <c r="L179" s="60">
        <v>18.579999999999998</v>
      </c>
      <c r="M179" s="60">
        <v>18.489999999999998</v>
      </c>
      <c r="N179" s="54">
        <v>3</v>
      </c>
      <c r="O179" s="50" t="s">
        <v>40</v>
      </c>
      <c r="P179" s="50">
        <v>18</v>
      </c>
      <c r="Q179" s="40" t="s">
        <v>2</v>
      </c>
    </row>
    <row r="180" spans="1:17" s="3" customFormat="1" x14ac:dyDescent="0.25">
      <c r="A180" s="116"/>
      <c r="B180" s="50">
        <v>74</v>
      </c>
      <c r="C180" s="52">
        <v>884000</v>
      </c>
      <c r="D180" s="50">
        <v>3</v>
      </c>
      <c r="E180" s="50" t="s">
        <v>143</v>
      </c>
      <c r="F180" s="50" t="s">
        <v>65</v>
      </c>
      <c r="G180" s="57" t="s">
        <v>161</v>
      </c>
      <c r="H180" s="50" t="s">
        <v>130</v>
      </c>
      <c r="I180" s="50" t="s">
        <v>130</v>
      </c>
      <c r="J180" s="50" t="s">
        <v>130</v>
      </c>
      <c r="K180" s="60">
        <v>10.65</v>
      </c>
      <c r="L180" s="60" t="s">
        <v>28</v>
      </c>
      <c r="M180" s="60" t="s">
        <v>28</v>
      </c>
      <c r="N180" s="54">
        <v>3</v>
      </c>
      <c r="O180" s="50" t="s">
        <v>40</v>
      </c>
      <c r="P180" s="50">
        <v>64</v>
      </c>
      <c r="Q180" s="40" t="s">
        <v>2</v>
      </c>
    </row>
    <row r="181" spans="1:17" s="3" customFormat="1" ht="15" customHeight="1" x14ac:dyDescent="0.25">
      <c r="A181" s="116"/>
      <c r="B181" s="50">
        <v>74</v>
      </c>
      <c r="C181" s="52">
        <v>893000</v>
      </c>
      <c r="D181" s="50">
        <v>3</v>
      </c>
      <c r="E181" s="55" t="s">
        <v>143</v>
      </c>
      <c r="F181" s="50" t="s">
        <v>20</v>
      </c>
      <c r="G181" s="28" t="s">
        <v>163</v>
      </c>
      <c r="H181" s="50" t="s">
        <v>128</v>
      </c>
      <c r="I181" s="50" t="s">
        <v>128</v>
      </c>
      <c r="J181" s="50" t="s">
        <v>128</v>
      </c>
      <c r="K181" s="108">
        <v>11</v>
      </c>
      <c r="L181" s="60">
        <v>17.75</v>
      </c>
      <c r="M181" s="60">
        <v>17.59</v>
      </c>
      <c r="N181" s="54">
        <v>3</v>
      </c>
      <c r="O181" s="50" t="s">
        <v>40</v>
      </c>
      <c r="P181" s="50">
        <v>54</v>
      </c>
      <c r="Q181" s="40" t="s">
        <v>3</v>
      </c>
    </row>
    <row r="182" spans="1:17" s="3" customFormat="1" x14ac:dyDescent="0.25">
      <c r="A182" s="116"/>
      <c r="B182" s="50">
        <v>90</v>
      </c>
      <c r="C182" s="52">
        <v>1080795</v>
      </c>
      <c r="D182" s="50">
        <v>3</v>
      </c>
      <c r="E182" s="50" t="s">
        <v>143</v>
      </c>
      <c r="F182" s="50" t="s">
        <v>20</v>
      </c>
      <c r="G182" s="84" t="s">
        <v>169</v>
      </c>
      <c r="H182" s="50" t="s">
        <v>132</v>
      </c>
      <c r="I182" s="50" t="s">
        <v>132</v>
      </c>
      <c r="J182" s="50" t="s">
        <v>132</v>
      </c>
      <c r="K182" s="60">
        <v>16.350000000000001</v>
      </c>
      <c r="L182" s="60">
        <v>18.28</v>
      </c>
      <c r="M182" s="60">
        <v>18.14</v>
      </c>
      <c r="N182" s="54">
        <v>3</v>
      </c>
      <c r="O182" s="50" t="s">
        <v>40</v>
      </c>
      <c r="P182" s="50">
        <v>65</v>
      </c>
      <c r="Q182" s="40" t="s">
        <v>2</v>
      </c>
    </row>
    <row r="183" spans="1:17" s="3" customFormat="1" x14ac:dyDescent="0.25">
      <c r="A183" s="116"/>
      <c r="B183" s="50">
        <v>93</v>
      </c>
      <c r="C183" s="52">
        <v>1119000</v>
      </c>
      <c r="D183" s="50">
        <v>3</v>
      </c>
      <c r="E183" s="50" t="s">
        <v>143</v>
      </c>
      <c r="F183" s="50" t="s">
        <v>65</v>
      </c>
      <c r="G183" s="57" t="s">
        <v>170</v>
      </c>
      <c r="H183" s="50" t="s">
        <v>134</v>
      </c>
      <c r="I183" s="50" t="s">
        <v>134</v>
      </c>
      <c r="J183" s="50" t="s">
        <v>134</v>
      </c>
      <c r="K183" s="60">
        <v>11.35</v>
      </c>
      <c r="L183" s="60" t="s">
        <v>28</v>
      </c>
      <c r="M183" s="60" t="s">
        <v>28</v>
      </c>
      <c r="N183" s="54">
        <v>3</v>
      </c>
      <c r="O183" s="50" t="s">
        <v>40</v>
      </c>
      <c r="P183" s="50">
        <v>64</v>
      </c>
      <c r="Q183" s="40" t="s">
        <v>2</v>
      </c>
    </row>
    <row r="184" spans="1:17" s="3" customFormat="1" x14ac:dyDescent="0.25">
      <c r="A184" s="116"/>
      <c r="B184" s="50">
        <v>96</v>
      </c>
      <c r="C184" s="52">
        <v>1146000</v>
      </c>
      <c r="D184" s="50">
        <v>3</v>
      </c>
      <c r="E184" s="55" t="s">
        <v>143</v>
      </c>
      <c r="F184" s="50" t="s">
        <v>20</v>
      </c>
      <c r="G184" s="28" t="s">
        <v>171</v>
      </c>
      <c r="H184" s="50" t="s">
        <v>136</v>
      </c>
      <c r="I184" s="50" t="s">
        <v>136</v>
      </c>
      <c r="J184" s="50" t="s">
        <v>136</v>
      </c>
      <c r="K184" s="108">
        <v>10.9</v>
      </c>
      <c r="L184" s="60">
        <v>17.86</v>
      </c>
      <c r="M184" s="60">
        <v>17.72</v>
      </c>
      <c r="N184" s="54">
        <v>3</v>
      </c>
      <c r="O184" s="50" t="s">
        <v>40</v>
      </c>
      <c r="P184" s="50">
        <v>65</v>
      </c>
      <c r="Q184" s="40" t="s">
        <v>3</v>
      </c>
    </row>
    <row r="185" spans="1:17" s="3" customFormat="1" x14ac:dyDescent="0.25">
      <c r="A185" s="116"/>
      <c r="B185" s="50">
        <v>105</v>
      </c>
      <c r="C185" s="52">
        <v>1260000</v>
      </c>
      <c r="D185" s="50">
        <v>3</v>
      </c>
      <c r="E185" s="50" t="s">
        <v>143</v>
      </c>
      <c r="F185" s="50" t="s">
        <v>20</v>
      </c>
      <c r="G185" s="84" t="s">
        <v>172</v>
      </c>
      <c r="H185" s="50" t="s">
        <v>136</v>
      </c>
      <c r="I185" s="50" t="s">
        <v>140</v>
      </c>
      <c r="J185" s="50" t="s">
        <v>136</v>
      </c>
      <c r="K185" s="60">
        <v>10.95</v>
      </c>
      <c r="L185" s="60">
        <v>17.940000000000001</v>
      </c>
      <c r="M185" s="60">
        <v>17.88</v>
      </c>
      <c r="N185" s="54">
        <v>3</v>
      </c>
      <c r="O185" s="50" t="s">
        <v>40</v>
      </c>
      <c r="P185" s="50">
        <v>64</v>
      </c>
      <c r="Q185" s="40" t="s">
        <v>3</v>
      </c>
    </row>
    <row r="186" spans="1:17" s="3" customFormat="1" x14ac:dyDescent="0.25">
      <c r="A186" s="116"/>
      <c r="B186" s="50">
        <v>111</v>
      </c>
      <c r="C186" s="52">
        <v>1332871</v>
      </c>
      <c r="D186" s="50">
        <v>3</v>
      </c>
      <c r="E186" s="55" t="s">
        <v>143</v>
      </c>
      <c r="F186" s="50" t="s">
        <v>20</v>
      </c>
      <c r="G186" s="28" t="s">
        <v>174</v>
      </c>
      <c r="H186" s="50" t="s">
        <v>138</v>
      </c>
      <c r="I186" s="50" t="s">
        <v>138</v>
      </c>
      <c r="J186" s="50" t="s">
        <v>138</v>
      </c>
      <c r="K186" s="108">
        <v>16.600000000000001</v>
      </c>
      <c r="L186" s="60">
        <v>18.79</v>
      </c>
      <c r="M186" s="60">
        <v>18.52</v>
      </c>
      <c r="N186" s="54">
        <v>3</v>
      </c>
      <c r="O186" s="50" t="s">
        <v>40</v>
      </c>
      <c r="P186" s="50">
        <v>65</v>
      </c>
      <c r="Q186" s="40" t="s">
        <v>2</v>
      </c>
    </row>
    <row r="187" spans="1:17" s="3" customFormat="1" x14ac:dyDescent="0.25">
      <c r="A187" s="116"/>
      <c r="B187" s="50">
        <v>112</v>
      </c>
      <c r="C187" s="52">
        <v>1345000</v>
      </c>
      <c r="D187" s="50">
        <v>3</v>
      </c>
      <c r="E187" s="50" t="s">
        <v>143</v>
      </c>
      <c r="F187" s="50" t="s">
        <v>20</v>
      </c>
      <c r="G187" s="84" t="s">
        <v>178</v>
      </c>
      <c r="H187" s="50" t="s">
        <v>140</v>
      </c>
      <c r="I187" s="50" t="s">
        <v>136</v>
      </c>
      <c r="J187" s="50" t="s">
        <v>140</v>
      </c>
      <c r="K187" s="60">
        <v>10.8</v>
      </c>
      <c r="L187" s="60">
        <v>17.59</v>
      </c>
      <c r="M187" s="60">
        <v>17.52</v>
      </c>
      <c r="N187" s="54">
        <v>3</v>
      </c>
      <c r="O187" s="50" t="s">
        <v>40</v>
      </c>
      <c r="P187" s="50">
        <v>64</v>
      </c>
      <c r="Q187" s="40" t="s">
        <v>3</v>
      </c>
    </row>
    <row r="188" spans="1:17" s="3" customFormat="1" ht="15.75" thickBot="1" x14ac:dyDescent="0.3">
      <c r="A188" s="117"/>
      <c r="B188" s="69">
        <v>119</v>
      </c>
      <c r="C188" s="70">
        <v>1425000</v>
      </c>
      <c r="D188" s="69">
        <v>3</v>
      </c>
      <c r="E188" s="69" t="s">
        <v>143</v>
      </c>
      <c r="F188" s="69" t="s">
        <v>20</v>
      </c>
      <c r="G188" s="93" t="s">
        <v>179</v>
      </c>
      <c r="H188" s="69" t="s">
        <v>140</v>
      </c>
      <c r="I188" s="69" t="s">
        <v>140</v>
      </c>
      <c r="J188" s="69" t="s">
        <v>140</v>
      </c>
      <c r="K188" s="96">
        <v>10.7</v>
      </c>
      <c r="L188" s="96">
        <v>17.64</v>
      </c>
      <c r="M188" s="96">
        <v>17.399999999999999</v>
      </c>
      <c r="N188" s="97">
        <v>3</v>
      </c>
      <c r="O188" s="69" t="s">
        <v>40</v>
      </c>
      <c r="P188" s="69">
        <v>65</v>
      </c>
      <c r="Q188" s="98" t="s">
        <v>3</v>
      </c>
    </row>
    <row r="189" spans="1:17" s="3" customFormat="1" x14ac:dyDescent="0.25">
      <c r="A189" s="114" t="s">
        <v>239</v>
      </c>
      <c r="B189" s="50">
        <v>9</v>
      </c>
      <c r="C189" s="52">
        <v>108500</v>
      </c>
      <c r="D189" s="50" t="s">
        <v>290</v>
      </c>
      <c r="E189" s="50" t="s">
        <v>239</v>
      </c>
      <c r="F189" s="50" t="s">
        <v>65</v>
      </c>
      <c r="G189" s="57" t="s">
        <v>291</v>
      </c>
      <c r="H189" s="50" t="s">
        <v>292</v>
      </c>
      <c r="I189" s="50" t="s">
        <v>293</v>
      </c>
      <c r="J189" s="50"/>
      <c r="K189" s="59" t="s">
        <v>28</v>
      </c>
      <c r="L189" s="59" t="s">
        <v>28</v>
      </c>
      <c r="M189" s="59" t="s">
        <v>28</v>
      </c>
      <c r="N189" s="50">
        <v>4</v>
      </c>
      <c r="O189" s="50" t="s">
        <v>23</v>
      </c>
      <c r="P189" s="50" t="s">
        <v>294</v>
      </c>
      <c r="Q189" s="95" t="s">
        <v>3</v>
      </c>
    </row>
    <row r="190" spans="1:17" s="3" customFormat="1" x14ac:dyDescent="0.25">
      <c r="A190" s="114"/>
      <c r="B190" s="50">
        <v>10</v>
      </c>
      <c r="C190" s="52">
        <v>115000</v>
      </c>
      <c r="D190" s="50" t="s">
        <v>290</v>
      </c>
      <c r="E190" s="50" t="s">
        <v>239</v>
      </c>
      <c r="F190" s="50" t="s">
        <v>65</v>
      </c>
      <c r="G190" s="28" t="s">
        <v>295</v>
      </c>
      <c r="H190" s="50" t="s">
        <v>292</v>
      </c>
      <c r="I190" s="50" t="s">
        <v>58</v>
      </c>
      <c r="J190" s="50"/>
      <c r="K190" s="59" t="s">
        <v>28</v>
      </c>
      <c r="L190" s="59" t="s">
        <v>28</v>
      </c>
      <c r="M190" s="59" t="s">
        <v>28</v>
      </c>
      <c r="N190" s="50">
        <v>4</v>
      </c>
      <c r="O190" s="50" t="s">
        <v>23</v>
      </c>
      <c r="P190" s="50" t="s">
        <v>294</v>
      </c>
      <c r="Q190" s="40" t="s">
        <v>3</v>
      </c>
    </row>
    <row r="191" spans="1:17" s="3" customFormat="1" x14ac:dyDescent="0.25">
      <c r="A191" s="114"/>
      <c r="B191" s="54">
        <v>10</v>
      </c>
      <c r="C191" s="53">
        <v>123000</v>
      </c>
      <c r="D191" s="54" t="s">
        <v>290</v>
      </c>
      <c r="E191" s="50" t="s">
        <v>239</v>
      </c>
      <c r="F191" s="54" t="s">
        <v>20</v>
      </c>
      <c r="G191" s="28" t="s">
        <v>296</v>
      </c>
      <c r="H191" s="54" t="s">
        <v>297</v>
      </c>
      <c r="I191" s="54" t="s">
        <v>49</v>
      </c>
      <c r="J191" s="54"/>
      <c r="K191" s="60">
        <v>12.84</v>
      </c>
      <c r="L191" s="60">
        <v>16.61</v>
      </c>
      <c r="M191" s="60">
        <v>17.96</v>
      </c>
      <c r="N191" s="54">
        <v>4</v>
      </c>
      <c r="O191" s="54" t="s">
        <v>23</v>
      </c>
      <c r="P191" s="50">
        <v>12</v>
      </c>
      <c r="Q191" s="40" t="s">
        <v>2</v>
      </c>
    </row>
    <row r="192" spans="1:17" s="3" customFormat="1" x14ac:dyDescent="0.25">
      <c r="A192" s="114"/>
      <c r="B192" s="50">
        <v>10</v>
      </c>
      <c r="C192" s="52">
        <v>123500</v>
      </c>
      <c r="D192" s="50" t="s">
        <v>290</v>
      </c>
      <c r="E192" s="50" t="s">
        <v>239</v>
      </c>
      <c r="F192" s="50" t="s">
        <v>20</v>
      </c>
      <c r="G192" s="84" t="s">
        <v>298</v>
      </c>
      <c r="H192" s="50" t="s">
        <v>299</v>
      </c>
      <c r="I192" s="50" t="s">
        <v>206</v>
      </c>
      <c r="J192" s="50"/>
      <c r="K192" s="59">
        <v>12.91</v>
      </c>
      <c r="L192" s="59">
        <v>16.21</v>
      </c>
      <c r="M192" s="59">
        <v>17.34</v>
      </c>
      <c r="N192" s="50">
        <v>4</v>
      </c>
      <c r="O192" s="50" t="s">
        <v>23</v>
      </c>
      <c r="P192" s="50">
        <v>12</v>
      </c>
      <c r="Q192" s="40" t="s">
        <v>3</v>
      </c>
    </row>
    <row r="193" spans="1:17" s="3" customFormat="1" x14ac:dyDescent="0.25">
      <c r="A193" s="114"/>
      <c r="B193" s="50">
        <v>10</v>
      </c>
      <c r="C193" s="52">
        <v>125000</v>
      </c>
      <c r="D193" s="50" t="s">
        <v>290</v>
      </c>
      <c r="E193" s="50" t="s">
        <v>239</v>
      </c>
      <c r="F193" s="50" t="s">
        <v>65</v>
      </c>
      <c r="G193" s="57" t="s">
        <v>300</v>
      </c>
      <c r="H193" s="50" t="s">
        <v>301</v>
      </c>
      <c r="I193" s="50" t="s">
        <v>58</v>
      </c>
      <c r="J193" s="50"/>
      <c r="K193" s="59" t="s">
        <v>28</v>
      </c>
      <c r="L193" s="59" t="s">
        <v>28</v>
      </c>
      <c r="M193" s="59" t="s">
        <v>28</v>
      </c>
      <c r="N193" s="50">
        <v>4</v>
      </c>
      <c r="O193" s="50" t="s">
        <v>23</v>
      </c>
      <c r="P193" s="50" t="s">
        <v>294</v>
      </c>
      <c r="Q193" s="40" t="s">
        <v>203</v>
      </c>
    </row>
    <row r="194" spans="1:17" s="3" customFormat="1" x14ac:dyDescent="0.25">
      <c r="A194" s="114"/>
      <c r="B194" s="50">
        <v>11</v>
      </c>
      <c r="C194" s="52">
        <v>130000</v>
      </c>
      <c r="D194" s="50" t="s">
        <v>290</v>
      </c>
      <c r="E194" s="50" t="s">
        <v>239</v>
      </c>
      <c r="F194" s="50" t="s">
        <v>20</v>
      </c>
      <c r="G194" s="84" t="s">
        <v>302</v>
      </c>
      <c r="H194" s="50" t="s">
        <v>297</v>
      </c>
      <c r="I194" s="50" t="s">
        <v>206</v>
      </c>
      <c r="J194" s="50"/>
      <c r="K194" s="59">
        <v>13.1</v>
      </c>
      <c r="L194" s="59">
        <v>17.32</v>
      </c>
      <c r="M194" s="59">
        <v>17.48</v>
      </c>
      <c r="N194" s="50">
        <v>4</v>
      </c>
      <c r="O194" s="50" t="s">
        <v>23</v>
      </c>
      <c r="P194" s="50">
        <v>12</v>
      </c>
      <c r="Q194" s="40" t="s">
        <v>3</v>
      </c>
    </row>
    <row r="195" spans="1:17" s="3" customFormat="1" x14ac:dyDescent="0.25">
      <c r="A195" s="114"/>
      <c r="B195" s="50">
        <v>11</v>
      </c>
      <c r="C195" s="52">
        <v>136000</v>
      </c>
      <c r="D195" s="50" t="s">
        <v>290</v>
      </c>
      <c r="E195" s="50" t="s">
        <v>239</v>
      </c>
      <c r="F195" s="50" t="s">
        <v>65</v>
      </c>
      <c r="G195" s="28" t="s">
        <v>303</v>
      </c>
      <c r="H195" s="50" t="s">
        <v>301</v>
      </c>
      <c r="I195" s="50" t="s">
        <v>71</v>
      </c>
      <c r="J195" s="50"/>
      <c r="K195" s="59" t="s">
        <v>28</v>
      </c>
      <c r="L195" s="59" t="s">
        <v>28</v>
      </c>
      <c r="M195" s="59" t="s">
        <v>28</v>
      </c>
      <c r="N195" s="50">
        <v>4</v>
      </c>
      <c r="O195" s="50" t="s">
        <v>23</v>
      </c>
      <c r="P195" s="50" t="s">
        <v>294</v>
      </c>
      <c r="Q195" s="40" t="s">
        <v>203</v>
      </c>
    </row>
    <row r="196" spans="1:17" s="3" customFormat="1" x14ac:dyDescent="0.25">
      <c r="A196" s="114"/>
      <c r="B196" s="50">
        <v>12</v>
      </c>
      <c r="C196" s="52">
        <v>143000</v>
      </c>
      <c r="D196" s="50" t="s">
        <v>290</v>
      </c>
      <c r="E196" s="50" t="s">
        <v>239</v>
      </c>
      <c r="F196" s="50" t="s">
        <v>20</v>
      </c>
      <c r="G196" s="84" t="s">
        <v>304</v>
      </c>
      <c r="H196" s="50" t="s">
        <v>297</v>
      </c>
      <c r="I196" s="50" t="s">
        <v>73</v>
      </c>
      <c r="J196" s="50"/>
      <c r="K196" s="59">
        <v>12.74</v>
      </c>
      <c r="L196" s="59">
        <v>16.14</v>
      </c>
      <c r="M196" s="59">
        <v>17.170000000000002</v>
      </c>
      <c r="N196" s="50">
        <v>4</v>
      </c>
      <c r="O196" s="50" t="s">
        <v>23</v>
      </c>
      <c r="P196" s="50">
        <v>12</v>
      </c>
      <c r="Q196" s="40" t="s">
        <v>3</v>
      </c>
    </row>
    <row r="197" spans="1:17" s="3" customFormat="1" x14ac:dyDescent="0.25">
      <c r="A197" s="114"/>
      <c r="B197" s="50">
        <v>12</v>
      </c>
      <c r="C197" s="52">
        <v>149500</v>
      </c>
      <c r="D197" s="50" t="s">
        <v>290</v>
      </c>
      <c r="E197" s="50" t="s">
        <v>239</v>
      </c>
      <c r="F197" s="50" t="s">
        <v>20</v>
      </c>
      <c r="G197" s="84" t="s">
        <v>305</v>
      </c>
      <c r="H197" s="50" t="s">
        <v>299</v>
      </c>
      <c r="I197" s="50" t="s">
        <v>83</v>
      </c>
      <c r="J197" s="50"/>
      <c r="K197" s="59">
        <v>13.02</v>
      </c>
      <c r="L197" s="59">
        <v>16.739999999999998</v>
      </c>
      <c r="M197" s="59">
        <v>17.64</v>
      </c>
      <c r="N197" s="50">
        <v>4</v>
      </c>
      <c r="O197" s="50" t="s">
        <v>23</v>
      </c>
      <c r="P197" s="50">
        <v>12</v>
      </c>
      <c r="Q197" s="40" t="s">
        <v>2</v>
      </c>
    </row>
    <row r="198" spans="1:17" s="3" customFormat="1" x14ac:dyDescent="0.25">
      <c r="A198" s="114"/>
      <c r="B198" s="50">
        <v>14</v>
      </c>
      <c r="C198" s="52">
        <v>162000</v>
      </c>
      <c r="D198" s="50" t="s">
        <v>290</v>
      </c>
      <c r="E198" s="50" t="s">
        <v>239</v>
      </c>
      <c r="F198" s="50" t="s">
        <v>20</v>
      </c>
      <c r="G198" s="84" t="s">
        <v>306</v>
      </c>
      <c r="H198" s="50" t="s">
        <v>307</v>
      </c>
      <c r="I198" s="50" t="s">
        <v>81</v>
      </c>
      <c r="J198" s="50"/>
      <c r="K198" s="59">
        <v>12.71</v>
      </c>
      <c r="L198" s="59">
        <v>15.75</v>
      </c>
      <c r="M198" s="59">
        <v>16.84</v>
      </c>
      <c r="N198" s="50">
        <v>4</v>
      </c>
      <c r="O198" s="50" t="s">
        <v>23</v>
      </c>
      <c r="P198" s="50">
        <v>12</v>
      </c>
      <c r="Q198" s="40" t="s">
        <v>3</v>
      </c>
    </row>
    <row r="199" spans="1:17" s="3" customFormat="1" ht="15" customHeight="1" x14ac:dyDescent="0.25">
      <c r="A199" s="114"/>
      <c r="B199" s="50">
        <v>14</v>
      </c>
      <c r="C199" s="52">
        <v>162000</v>
      </c>
      <c r="D199" s="50" t="s">
        <v>290</v>
      </c>
      <c r="E199" s="50" t="s">
        <v>239</v>
      </c>
      <c r="F199" s="50" t="s">
        <v>65</v>
      </c>
      <c r="G199" s="57" t="s">
        <v>308</v>
      </c>
      <c r="H199" s="50" t="s">
        <v>309</v>
      </c>
      <c r="I199" s="50" t="s">
        <v>77</v>
      </c>
      <c r="J199" s="50"/>
      <c r="K199" s="59" t="s">
        <v>28</v>
      </c>
      <c r="L199" s="59" t="s">
        <v>28</v>
      </c>
      <c r="M199" s="59" t="s">
        <v>28</v>
      </c>
      <c r="N199" s="50">
        <v>4</v>
      </c>
      <c r="O199" s="50" t="s">
        <v>23</v>
      </c>
      <c r="P199" s="50" t="s">
        <v>294</v>
      </c>
      <c r="Q199" s="40" t="s">
        <v>3</v>
      </c>
    </row>
    <row r="200" spans="1:17" s="3" customFormat="1" x14ac:dyDescent="0.25">
      <c r="A200" s="114"/>
      <c r="B200" s="50">
        <v>14</v>
      </c>
      <c r="C200" s="52">
        <v>171000</v>
      </c>
      <c r="D200" s="50" t="s">
        <v>290</v>
      </c>
      <c r="E200" s="50" t="s">
        <v>239</v>
      </c>
      <c r="F200" s="50" t="s">
        <v>20</v>
      </c>
      <c r="G200" s="28" t="s">
        <v>310</v>
      </c>
      <c r="H200" s="50" t="s">
        <v>307</v>
      </c>
      <c r="I200" s="50" t="s">
        <v>83</v>
      </c>
      <c r="J200" s="50"/>
      <c r="K200" s="59">
        <v>12.83</v>
      </c>
      <c r="L200" s="59">
        <v>16.09</v>
      </c>
      <c r="M200" s="59">
        <v>17.25</v>
      </c>
      <c r="N200" s="50">
        <v>4</v>
      </c>
      <c r="O200" s="50" t="s">
        <v>23</v>
      </c>
      <c r="P200" s="50">
        <v>12</v>
      </c>
      <c r="Q200" s="40" t="s">
        <v>2</v>
      </c>
    </row>
    <row r="201" spans="1:17" s="3" customFormat="1" x14ac:dyDescent="0.25">
      <c r="A201" s="114"/>
      <c r="B201" s="54">
        <v>14</v>
      </c>
      <c r="C201" s="53">
        <v>171000</v>
      </c>
      <c r="D201" s="54" t="s">
        <v>290</v>
      </c>
      <c r="E201" s="50" t="s">
        <v>239</v>
      </c>
      <c r="F201" s="54" t="s">
        <v>20</v>
      </c>
      <c r="G201" s="28" t="s">
        <v>311</v>
      </c>
      <c r="H201" s="54" t="s">
        <v>312</v>
      </c>
      <c r="I201" s="54" t="s">
        <v>69</v>
      </c>
      <c r="J201" s="54"/>
      <c r="K201" s="59">
        <v>13.28</v>
      </c>
      <c r="L201" s="59">
        <v>16.21</v>
      </c>
      <c r="M201" s="59">
        <v>17.25</v>
      </c>
      <c r="N201" s="54">
        <v>3</v>
      </c>
      <c r="O201" s="54" t="s">
        <v>23</v>
      </c>
      <c r="P201" s="54">
        <v>13</v>
      </c>
      <c r="Q201" s="40" t="s">
        <v>3</v>
      </c>
    </row>
    <row r="202" spans="1:17" s="3" customFormat="1" x14ac:dyDescent="0.25">
      <c r="A202" s="114"/>
      <c r="B202" s="54">
        <v>15</v>
      </c>
      <c r="C202" s="52">
        <v>175000</v>
      </c>
      <c r="D202" s="54" t="s">
        <v>290</v>
      </c>
      <c r="E202" s="50" t="s">
        <v>239</v>
      </c>
      <c r="F202" s="54" t="s">
        <v>20</v>
      </c>
      <c r="G202" s="84" t="s">
        <v>313</v>
      </c>
      <c r="H202" s="50" t="s">
        <v>312</v>
      </c>
      <c r="I202" s="50" t="s">
        <v>73</v>
      </c>
      <c r="J202" s="50"/>
      <c r="K202" s="59">
        <v>13.19</v>
      </c>
      <c r="L202" s="59">
        <v>16.13</v>
      </c>
      <c r="M202" s="59">
        <v>17.170000000000002</v>
      </c>
      <c r="N202" s="50">
        <v>3</v>
      </c>
      <c r="O202" s="50" t="s">
        <v>23</v>
      </c>
      <c r="P202" s="54">
        <v>13</v>
      </c>
      <c r="Q202" s="40" t="s">
        <v>3</v>
      </c>
    </row>
    <row r="203" spans="1:17" s="3" customFormat="1" x14ac:dyDescent="0.25">
      <c r="A203" s="114"/>
      <c r="B203" s="50">
        <v>15</v>
      </c>
      <c r="C203" s="52">
        <v>179000</v>
      </c>
      <c r="D203" s="50" t="s">
        <v>290</v>
      </c>
      <c r="E203" s="50" t="s">
        <v>239</v>
      </c>
      <c r="F203" s="50" t="s">
        <v>20</v>
      </c>
      <c r="G203" s="84" t="s">
        <v>314</v>
      </c>
      <c r="H203" s="50" t="s">
        <v>315</v>
      </c>
      <c r="I203" s="50" t="s">
        <v>83</v>
      </c>
      <c r="J203" s="50"/>
      <c r="K203" s="59">
        <v>13.25</v>
      </c>
      <c r="L203" s="59">
        <v>16.52</v>
      </c>
      <c r="M203" s="59">
        <v>17.600000000000001</v>
      </c>
      <c r="N203" s="50">
        <v>4</v>
      </c>
      <c r="O203" s="50" t="s">
        <v>23</v>
      </c>
      <c r="P203" s="50">
        <v>12</v>
      </c>
      <c r="Q203" s="40" t="s">
        <v>3</v>
      </c>
    </row>
    <row r="204" spans="1:17" s="3" customFormat="1" x14ac:dyDescent="0.25">
      <c r="A204" s="114"/>
      <c r="B204" s="54">
        <v>15</v>
      </c>
      <c r="C204" s="52">
        <v>180000</v>
      </c>
      <c r="D204" s="54" t="s">
        <v>290</v>
      </c>
      <c r="E204" s="50" t="s">
        <v>239</v>
      </c>
      <c r="F204" s="54" t="s">
        <v>20</v>
      </c>
      <c r="G204" s="84" t="s">
        <v>316</v>
      </c>
      <c r="H204" s="50" t="s">
        <v>312</v>
      </c>
      <c r="I204" s="50" t="s">
        <v>75</v>
      </c>
      <c r="J204" s="50"/>
      <c r="K204" s="59">
        <v>13.3</v>
      </c>
      <c r="L204" s="59">
        <v>16.239999999999998</v>
      </c>
      <c r="M204" s="59">
        <v>17.28</v>
      </c>
      <c r="N204" s="50">
        <v>3</v>
      </c>
      <c r="O204" s="50" t="s">
        <v>23</v>
      </c>
      <c r="P204" s="54">
        <v>13</v>
      </c>
      <c r="Q204" s="40" t="s">
        <v>3</v>
      </c>
    </row>
    <row r="205" spans="1:17" s="3" customFormat="1" x14ac:dyDescent="0.25">
      <c r="A205" s="114"/>
      <c r="B205" s="50">
        <v>17</v>
      </c>
      <c r="C205" s="52">
        <v>208000</v>
      </c>
      <c r="D205" s="50" t="s">
        <v>290</v>
      </c>
      <c r="E205" s="50" t="s">
        <v>239</v>
      </c>
      <c r="F205" s="50" t="s">
        <v>20</v>
      </c>
      <c r="G205" s="84" t="s">
        <v>317</v>
      </c>
      <c r="H205" s="50" t="s">
        <v>318</v>
      </c>
      <c r="I205" s="50" t="s">
        <v>225</v>
      </c>
      <c r="J205" s="50"/>
      <c r="K205" s="59">
        <v>13.3</v>
      </c>
      <c r="L205" s="59">
        <v>16.32</v>
      </c>
      <c r="M205" s="59">
        <v>17.399999999999999</v>
      </c>
      <c r="N205" s="50">
        <v>3</v>
      </c>
      <c r="O205" s="50" t="s">
        <v>40</v>
      </c>
      <c r="P205" s="54">
        <v>13</v>
      </c>
      <c r="Q205" s="40" t="s">
        <v>2</v>
      </c>
    </row>
    <row r="206" spans="1:17" s="3" customFormat="1" x14ac:dyDescent="0.25">
      <c r="A206" s="114"/>
      <c r="B206" s="50">
        <v>17</v>
      </c>
      <c r="C206" s="52">
        <v>209000</v>
      </c>
      <c r="D206" s="50" t="s">
        <v>290</v>
      </c>
      <c r="E206" s="50" t="s">
        <v>239</v>
      </c>
      <c r="F206" s="50" t="s">
        <v>20</v>
      </c>
      <c r="G206" s="84" t="s">
        <v>319</v>
      </c>
      <c r="H206" s="50" t="s">
        <v>312</v>
      </c>
      <c r="I206" s="50" t="s">
        <v>91</v>
      </c>
      <c r="J206" s="50"/>
      <c r="K206" s="59">
        <v>13.37</v>
      </c>
      <c r="L206" s="59">
        <v>16.64</v>
      </c>
      <c r="M206" s="59">
        <v>17.73</v>
      </c>
      <c r="N206" s="50">
        <v>3</v>
      </c>
      <c r="O206" s="50" t="s">
        <v>23</v>
      </c>
      <c r="P206" s="54">
        <v>13</v>
      </c>
      <c r="Q206" s="40" t="s">
        <v>3</v>
      </c>
    </row>
    <row r="207" spans="1:17" s="3" customFormat="1" x14ac:dyDescent="0.25">
      <c r="A207" s="114"/>
      <c r="B207" s="50">
        <v>19</v>
      </c>
      <c r="C207" s="52">
        <v>213000</v>
      </c>
      <c r="D207" s="50" t="s">
        <v>290</v>
      </c>
      <c r="E207" s="50" t="s">
        <v>239</v>
      </c>
      <c r="F207" s="50" t="s">
        <v>20</v>
      </c>
      <c r="G207" s="84" t="s">
        <v>320</v>
      </c>
      <c r="H207" s="50" t="s">
        <v>318</v>
      </c>
      <c r="I207" s="50" t="s">
        <v>83</v>
      </c>
      <c r="J207" s="50"/>
      <c r="K207" s="59">
        <v>13.42</v>
      </c>
      <c r="L207" s="59">
        <v>16.600000000000001</v>
      </c>
      <c r="M207" s="59">
        <v>17.78</v>
      </c>
      <c r="N207" s="50">
        <v>3</v>
      </c>
      <c r="O207" s="50" t="s">
        <v>23</v>
      </c>
      <c r="P207" s="54">
        <v>13</v>
      </c>
      <c r="Q207" s="40" t="s">
        <v>3</v>
      </c>
    </row>
    <row r="208" spans="1:17" s="3" customFormat="1" x14ac:dyDescent="0.25">
      <c r="A208" s="114"/>
      <c r="B208" s="50">
        <v>20</v>
      </c>
      <c r="C208" s="52">
        <v>242000</v>
      </c>
      <c r="D208" s="50" t="s">
        <v>290</v>
      </c>
      <c r="E208" s="50" t="s">
        <v>239</v>
      </c>
      <c r="F208" s="50" t="s">
        <v>65</v>
      </c>
      <c r="G208" s="57" t="s">
        <v>321</v>
      </c>
      <c r="H208" s="50" t="s">
        <v>322</v>
      </c>
      <c r="I208" s="50" t="s">
        <v>95</v>
      </c>
      <c r="J208" s="50"/>
      <c r="K208" s="59" t="s">
        <v>28</v>
      </c>
      <c r="L208" s="59" t="s">
        <v>28</v>
      </c>
      <c r="M208" s="59" t="s">
        <v>28</v>
      </c>
      <c r="N208" s="50">
        <v>3</v>
      </c>
      <c r="O208" s="50" t="s">
        <v>23</v>
      </c>
      <c r="P208" s="50" t="s">
        <v>323</v>
      </c>
      <c r="Q208" s="40" t="s">
        <v>203</v>
      </c>
    </row>
    <row r="209" spans="1:17" s="3" customFormat="1" x14ac:dyDescent="0.25">
      <c r="A209" s="114"/>
      <c r="B209" s="50">
        <v>20</v>
      </c>
      <c r="C209" s="52">
        <v>243000</v>
      </c>
      <c r="D209" s="50" t="s">
        <v>290</v>
      </c>
      <c r="E209" s="50" t="s">
        <v>239</v>
      </c>
      <c r="F209" s="50" t="s">
        <v>20</v>
      </c>
      <c r="G209" s="84" t="s">
        <v>324</v>
      </c>
      <c r="H209" s="50" t="s">
        <v>318</v>
      </c>
      <c r="I209" s="50" t="s">
        <v>97</v>
      </c>
      <c r="J209" s="50"/>
      <c r="K209" s="59">
        <v>13.59</v>
      </c>
      <c r="L209" s="59">
        <v>16.79</v>
      </c>
      <c r="M209" s="59">
        <v>17.829999999999998</v>
      </c>
      <c r="N209" s="50">
        <v>3</v>
      </c>
      <c r="O209" s="50" t="s">
        <v>23</v>
      </c>
      <c r="P209" s="54">
        <v>13</v>
      </c>
      <c r="Q209" s="40" t="s">
        <v>3</v>
      </c>
    </row>
    <row r="210" spans="1:17" s="3" customFormat="1" x14ac:dyDescent="0.25">
      <c r="A210" s="114"/>
      <c r="B210" s="50">
        <v>20</v>
      </c>
      <c r="C210" s="52">
        <v>245000</v>
      </c>
      <c r="D210" s="50" t="s">
        <v>290</v>
      </c>
      <c r="E210" s="50" t="s">
        <v>239</v>
      </c>
      <c r="F210" s="50" t="s">
        <v>20</v>
      </c>
      <c r="G210" s="84" t="s">
        <v>325</v>
      </c>
      <c r="H210" s="50" t="s">
        <v>326</v>
      </c>
      <c r="I210" s="50" t="s">
        <v>91</v>
      </c>
      <c r="J210" s="50"/>
      <c r="K210" s="59">
        <v>13.44</v>
      </c>
      <c r="L210" s="59">
        <v>16.37</v>
      </c>
      <c r="M210" s="59">
        <v>17.510000000000002</v>
      </c>
      <c r="N210" s="50">
        <v>3</v>
      </c>
      <c r="O210" s="50" t="s">
        <v>23</v>
      </c>
      <c r="P210" s="50">
        <v>22</v>
      </c>
      <c r="Q210" s="40" t="s">
        <v>3</v>
      </c>
    </row>
    <row r="211" spans="1:17" s="3" customFormat="1" x14ac:dyDescent="0.25">
      <c r="A211" s="114"/>
      <c r="B211" s="50">
        <v>21</v>
      </c>
      <c r="C211" s="52">
        <v>246000</v>
      </c>
      <c r="D211" s="50" t="s">
        <v>290</v>
      </c>
      <c r="E211" s="50" t="s">
        <v>239</v>
      </c>
      <c r="F211" s="50" t="s">
        <v>20</v>
      </c>
      <c r="G211" s="84" t="s">
        <v>327</v>
      </c>
      <c r="H211" s="50" t="s">
        <v>318</v>
      </c>
      <c r="I211" s="50" t="s">
        <v>149</v>
      </c>
      <c r="J211" s="50"/>
      <c r="K211" s="59">
        <v>13.59</v>
      </c>
      <c r="L211" s="59">
        <v>16.940000000000001</v>
      </c>
      <c r="M211" s="59">
        <v>18.010000000000002</v>
      </c>
      <c r="N211" s="50">
        <v>3</v>
      </c>
      <c r="O211" s="50" t="s">
        <v>23</v>
      </c>
      <c r="P211" s="54">
        <v>13</v>
      </c>
      <c r="Q211" s="40" t="s">
        <v>3</v>
      </c>
    </row>
    <row r="212" spans="1:17" s="3" customFormat="1" x14ac:dyDescent="0.25">
      <c r="A212" s="114"/>
      <c r="B212" s="50">
        <v>22</v>
      </c>
      <c r="C212" s="52">
        <v>258000</v>
      </c>
      <c r="D212" s="50" t="s">
        <v>290</v>
      </c>
      <c r="E212" s="50" t="s">
        <v>239</v>
      </c>
      <c r="F212" s="50" t="s">
        <v>20</v>
      </c>
      <c r="G212" s="84" t="s">
        <v>328</v>
      </c>
      <c r="H212" s="50" t="s">
        <v>312</v>
      </c>
      <c r="I212" s="50" t="s">
        <v>109</v>
      </c>
      <c r="J212" s="50"/>
      <c r="K212" s="59">
        <v>13.34</v>
      </c>
      <c r="L212" s="59">
        <v>16.72</v>
      </c>
      <c r="M212" s="59">
        <v>17.5</v>
      </c>
      <c r="N212" s="50">
        <v>3</v>
      </c>
      <c r="O212" s="50" t="s">
        <v>40</v>
      </c>
      <c r="P212" s="54">
        <v>13</v>
      </c>
      <c r="Q212" s="40" t="s">
        <v>2</v>
      </c>
    </row>
    <row r="213" spans="1:17" s="3" customFormat="1" x14ac:dyDescent="0.25">
      <c r="A213" s="114"/>
      <c r="B213" s="50">
        <v>23</v>
      </c>
      <c r="C213" s="52">
        <v>270000</v>
      </c>
      <c r="D213" s="50" t="s">
        <v>290</v>
      </c>
      <c r="E213" s="50" t="s">
        <v>239</v>
      </c>
      <c r="F213" s="50" t="s">
        <v>20</v>
      </c>
      <c r="G213" s="84" t="s">
        <v>329</v>
      </c>
      <c r="H213" s="50" t="s">
        <v>330</v>
      </c>
      <c r="I213" s="50" t="s">
        <v>99</v>
      </c>
      <c r="J213" s="50"/>
      <c r="K213" s="59">
        <v>13.41</v>
      </c>
      <c r="L213" s="59">
        <v>16.62</v>
      </c>
      <c r="M213" s="59">
        <v>17.7</v>
      </c>
      <c r="N213" s="50">
        <v>3</v>
      </c>
      <c r="O213" s="50" t="s">
        <v>23</v>
      </c>
      <c r="P213" s="50">
        <v>19</v>
      </c>
      <c r="Q213" s="40" t="s">
        <v>3</v>
      </c>
    </row>
    <row r="214" spans="1:17" s="3" customFormat="1" x14ac:dyDescent="0.25">
      <c r="A214" s="114"/>
      <c r="B214" s="50">
        <v>26</v>
      </c>
      <c r="C214" s="52">
        <v>309000</v>
      </c>
      <c r="D214" s="50" t="s">
        <v>290</v>
      </c>
      <c r="E214" s="50" t="s">
        <v>239</v>
      </c>
      <c r="F214" s="50" t="s">
        <v>20</v>
      </c>
      <c r="G214" s="84" t="s">
        <v>331</v>
      </c>
      <c r="H214" s="50" t="s">
        <v>326</v>
      </c>
      <c r="I214" s="50" t="s">
        <v>109</v>
      </c>
      <c r="J214" s="50"/>
      <c r="K214" s="59">
        <v>13.3</v>
      </c>
      <c r="L214" s="59">
        <v>16.27</v>
      </c>
      <c r="M214" s="59">
        <v>17.28</v>
      </c>
      <c r="N214" s="50">
        <v>3</v>
      </c>
      <c r="O214" s="50" t="s">
        <v>23</v>
      </c>
      <c r="P214" s="50">
        <v>22</v>
      </c>
      <c r="Q214" s="40" t="s">
        <v>3</v>
      </c>
    </row>
    <row r="215" spans="1:17" s="3" customFormat="1" x14ac:dyDescent="0.25">
      <c r="A215" s="114"/>
      <c r="B215" s="50">
        <v>30</v>
      </c>
      <c r="C215" s="52">
        <v>364000</v>
      </c>
      <c r="D215" s="50" t="s">
        <v>290</v>
      </c>
      <c r="E215" s="50" t="s">
        <v>239</v>
      </c>
      <c r="F215" s="50" t="s">
        <v>20</v>
      </c>
      <c r="G215" s="84" t="s">
        <v>332</v>
      </c>
      <c r="H215" s="50" t="s">
        <v>333</v>
      </c>
      <c r="I215" s="50" t="s">
        <v>113</v>
      </c>
      <c r="J215" s="50"/>
      <c r="K215" s="59">
        <v>13.25</v>
      </c>
      <c r="L215" s="59">
        <v>15.85</v>
      </c>
      <c r="M215" s="59">
        <v>16.850000000000001</v>
      </c>
      <c r="N215" s="50">
        <v>3</v>
      </c>
      <c r="O215" s="50" t="s">
        <v>23</v>
      </c>
      <c r="P215" s="50">
        <v>22</v>
      </c>
      <c r="Q215" s="40" t="s">
        <v>3</v>
      </c>
    </row>
    <row r="216" spans="1:17" s="3" customFormat="1" ht="15.75" thickBot="1" x14ac:dyDescent="0.3">
      <c r="A216" s="120"/>
      <c r="B216" s="69">
        <v>35</v>
      </c>
      <c r="C216" s="70">
        <v>419000</v>
      </c>
      <c r="D216" s="69" t="s">
        <v>290</v>
      </c>
      <c r="E216" s="69" t="s">
        <v>239</v>
      </c>
      <c r="F216" s="69" t="s">
        <v>20</v>
      </c>
      <c r="G216" s="93" t="s">
        <v>334</v>
      </c>
      <c r="H216" s="69" t="s">
        <v>333</v>
      </c>
      <c r="I216" s="69" t="s">
        <v>120</v>
      </c>
      <c r="J216" s="69"/>
      <c r="K216" s="71">
        <v>13.2</v>
      </c>
      <c r="L216" s="71">
        <v>16.27</v>
      </c>
      <c r="M216" s="71">
        <v>17.11</v>
      </c>
      <c r="N216" s="69">
        <v>3</v>
      </c>
      <c r="O216" s="69" t="s">
        <v>335</v>
      </c>
      <c r="P216" s="69">
        <v>22</v>
      </c>
      <c r="Q216" s="40" t="s">
        <v>3</v>
      </c>
    </row>
    <row r="217" spans="1:17" s="3" customFormat="1" x14ac:dyDescent="0.25">
      <c r="A217" s="110" t="s">
        <v>284</v>
      </c>
      <c r="B217" s="65">
        <v>6.5</v>
      </c>
      <c r="C217" s="66">
        <v>64524</v>
      </c>
      <c r="D217" s="65" t="s">
        <v>290</v>
      </c>
      <c r="E217" s="65" t="s">
        <v>284</v>
      </c>
      <c r="F217" s="65" t="s">
        <v>20</v>
      </c>
      <c r="G217" s="87" t="s">
        <v>336</v>
      </c>
      <c r="H217" s="65" t="s">
        <v>337</v>
      </c>
      <c r="I217" s="65" t="s">
        <v>183</v>
      </c>
      <c r="J217" s="65"/>
      <c r="K217" s="67">
        <v>10.26</v>
      </c>
      <c r="L217" s="67">
        <v>26.126800000000003</v>
      </c>
      <c r="M217" s="67" t="s">
        <v>28</v>
      </c>
      <c r="N217" s="65">
        <v>4</v>
      </c>
      <c r="O217" s="65" t="s">
        <v>23</v>
      </c>
      <c r="P217" s="65">
        <v>10</v>
      </c>
      <c r="Q217" s="40" t="s">
        <v>2</v>
      </c>
    </row>
    <row r="218" spans="1:17" s="3" customFormat="1" x14ac:dyDescent="0.25">
      <c r="A218" s="111"/>
      <c r="B218" s="50">
        <v>8</v>
      </c>
      <c r="C218" s="52">
        <v>80791</v>
      </c>
      <c r="D218" s="50" t="s">
        <v>290</v>
      </c>
      <c r="E218" s="50" t="s">
        <v>284</v>
      </c>
      <c r="F218" s="50" t="s">
        <v>20</v>
      </c>
      <c r="G218" s="84" t="s">
        <v>338</v>
      </c>
      <c r="H218" s="50" t="s">
        <v>339</v>
      </c>
      <c r="I218" s="50" t="s">
        <v>187</v>
      </c>
      <c r="J218" s="50"/>
      <c r="K218" s="59">
        <v>10.58</v>
      </c>
      <c r="L218" s="59">
        <v>24.835599999999999</v>
      </c>
      <c r="M218" s="59" t="s">
        <v>28</v>
      </c>
      <c r="N218" s="50">
        <v>4</v>
      </c>
      <c r="O218" s="50" t="s">
        <v>23</v>
      </c>
      <c r="P218" s="50">
        <v>10</v>
      </c>
      <c r="Q218" s="40" t="s">
        <v>2</v>
      </c>
    </row>
    <row r="219" spans="1:17" s="3" customFormat="1" x14ac:dyDescent="0.25">
      <c r="A219" s="111"/>
      <c r="B219" s="50">
        <v>9.5</v>
      </c>
      <c r="C219" s="52">
        <v>96240</v>
      </c>
      <c r="D219" s="50" t="s">
        <v>290</v>
      </c>
      <c r="E219" s="50" t="s">
        <v>284</v>
      </c>
      <c r="F219" s="50" t="s">
        <v>20</v>
      </c>
      <c r="G219" s="84" t="s">
        <v>340</v>
      </c>
      <c r="H219" s="50" t="s">
        <v>341</v>
      </c>
      <c r="I219" s="50" t="s">
        <v>187</v>
      </c>
      <c r="J219" s="50"/>
      <c r="K219" s="59">
        <v>10.62</v>
      </c>
      <c r="L219" s="59">
        <v>25.577600000000004</v>
      </c>
      <c r="M219" s="59" t="s">
        <v>28</v>
      </c>
      <c r="N219" s="50">
        <v>4</v>
      </c>
      <c r="O219" s="50" t="s">
        <v>23</v>
      </c>
      <c r="P219" s="50">
        <v>10</v>
      </c>
      <c r="Q219" s="40" t="s">
        <v>2</v>
      </c>
    </row>
    <row r="220" spans="1:17" s="3" customFormat="1" x14ac:dyDescent="0.25">
      <c r="A220" s="111"/>
      <c r="B220" s="50">
        <v>10</v>
      </c>
      <c r="C220" s="52">
        <v>98837</v>
      </c>
      <c r="D220" s="50" t="s">
        <v>290</v>
      </c>
      <c r="E220" s="50" t="s">
        <v>284</v>
      </c>
      <c r="F220" s="50" t="s">
        <v>20</v>
      </c>
      <c r="G220" s="84" t="s">
        <v>342</v>
      </c>
      <c r="H220" s="50" t="s">
        <v>341</v>
      </c>
      <c r="I220" s="50" t="s">
        <v>45</v>
      </c>
      <c r="J220" s="50"/>
      <c r="K220" s="59">
        <v>10.72</v>
      </c>
      <c r="L220" s="59">
        <v>25.4071</v>
      </c>
      <c r="M220" s="59" t="s">
        <v>28</v>
      </c>
      <c r="N220" s="50">
        <v>4</v>
      </c>
      <c r="O220" s="50" t="s">
        <v>23</v>
      </c>
      <c r="P220" s="50">
        <v>10</v>
      </c>
      <c r="Q220" s="40" t="s">
        <v>2</v>
      </c>
    </row>
    <row r="221" spans="1:17" s="3" customFormat="1" x14ac:dyDescent="0.25">
      <c r="A221" s="111"/>
      <c r="B221" s="36">
        <v>11</v>
      </c>
      <c r="C221" s="35">
        <v>108565</v>
      </c>
      <c r="D221" s="36" t="s">
        <v>290</v>
      </c>
      <c r="E221" s="50" t="s">
        <v>284</v>
      </c>
      <c r="F221" s="36" t="s">
        <v>20</v>
      </c>
      <c r="G221" s="91" t="s">
        <v>343</v>
      </c>
      <c r="H221" s="36" t="s">
        <v>341</v>
      </c>
      <c r="I221" s="36" t="s">
        <v>51</v>
      </c>
      <c r="J221" s="36"/>
      <c r="K221" s="37">
        <v>10.78</v>
      </c>
      <c r="L221" s="37" t="s">
        <v>28</v>
      </c>
      <c r="M221" s="37" t="s">
        <v>28</v>
      </c>
      <c r="N221" s="36">
        <v>4</v>
      </c>
      <c r="O221" s="36" t="s">
        <v>23</v>
      </c>
      <c r="P221" s="50">
        <v>10</v>
      </c>
      <c r="Q221" s="40" t="s">
        <v>2</v>
      </c>
    </row>
    <row r="222" spans="1:17" s="3" customFormat="1" x14ac:dyDescent="0.25">
      <c r="A222" s="111"/>
      <c r="B222" s="50">
        <v>12</v>
      </c>
      <c r="C222" s="52">
        <v>115742</v>
      </c>
      <c r="D222" s="50" t="s">
        <v>290</v>
      </c>
      <c r="E222" s="50" t="s">
        <v>284</v>
      </c>
      <c r="F222" s="50" t="s">
        <v>20</v>
      </c>
      <c r="G222" s="84" t="s">
        <v>344</v>
      </c>
      <c r="H222" s="50" t="s">
        <v>341</v>
      </c>
      <c r="I222" s="50" t="s">
        <v>62</v>
      </c>
      <c r="J222" s="50"/>
      <c r="K222" s="59">
        <v>10.77</v>
      </c>
      <c r="L222" s="59" t="s">
        <v>28</v>
      </c>
      <c r="M222" s="59" t="s">
        <v>28</v>
      </c>
      <c r="N222" s="50">
        <v>4</v>
      </c>
      <c r="O222" s="50" t="s">
        <v>23</v>
      </c>
      <c r="P222" s="50">
        <v>10</v>
      </c>
      <c r="Q222" s="40" t="s">
        <v>2</v>
      </c>
    </row>
    <row r="223" spans="1:17" s="3" customFormat="1" x14ac:dyDescent="0.25">
      <c r="A223" s="111"/>
      <c r="B223" s="50">
        <v>18</v>
      </c>
      <c r="C223" s="52">
        <v>199533</v>
      </c>
      <c r="D223" s="50" t="s">
        <v>290</v>
      </c>
      <c r="E223" s="50" t="s">
        <v>284</v>
      </c>
      <c r="F223" s="50" t="s">
        <v>20</v>
      </c>
      <c r="G223" s="28" t="s">
        <v>345</v>
      </c>
      <c r="H223" s="50" t="s">
        <v>346</v>
      </c>
      <c r="I223" s="50" t="s">
        <v>91</v>
      </c>
      <c r="J223" s="50"/>
      <c r="K223" s="59">
        <v>11.05</v>
      </c>
      <c r="L223" s="59" t="s">
        <v>28</v>
      </c>
      <c r="M223" s="59" t="s">
        <v>28</v>
      </c>
      <c r="N223" s="50">
        <v>4</v>
      </c>
      <c r="O223" s="50" t="s">
        <v>40</v>
      </c>
      <c r="P223" s="50">
        <v>18</v>
      </c>
      <c r="Q223" s="40" t="s">
        <v>3</v>
      </c>
    </row>
    <row r="224" spans="1:17" s="3" customFormat="1" x14ac:dyDescent="0.25">
      <c r="A224" s="111"/>
      <c r="B224" s="50">
        <v>20</v>
      </c>
      <c r="C224" s="52">
        <v>217466</v>
      </c>
      <c r="D224" s="50" t="s">
        <v>290</v>
      </c>
      <c r="E224" s="50" t="s">
        <v>284</v>
      </c>
      <c r="F224" s="50" t="s">
        <v>20</v>
      </c>
      <c r="G224" s="28" t="s">
        <v>347</v>
      </c>
      <c r="H224" s="50" t="s">
        <v>346</v>
      </c>
      <c r="I224" s="50" t="s">
        <v>97</v>
      </c>
      <c r="J224" s="50"/>
      <c r="K224" s="59">
        <v>11.06</v>
      </c>
      <c r="L224" s="59" t="s">
        <v>28</v>
      </c>
      <c r="M224" s="59" t="s">
        <v>28</v>
      </c>
      <c r="N224" s="50">
        <v>4</v>
      </c>
      <c r="O224" s="50" t="s">
        <v>40</v>
      </c>
      <c r="P224" s="50">
        <v>18</v>
      </c>
      <c r="Q224" s="40" t="s">
        <v>3</v>
      </c>
    </row>
    <row r="225" spans="1:17" s="3" customFormat="1" x14ac:dyDescent="0.25">
      <c r="A225" s="111"/>
      <c r="B225" s="50">
        <v>23</v>
      </c>
      <c r="C225" s="52">
        <v>245667</v>
      </c>
      <c r="D225" s="50" t="s">
        <v>290</v>
      </c>
      <c r="E225" s="50" t="s">
        <v>284</v>
      </c>
      <c r="F225" s="50" t="s">
        <v>20</v>
      </c>
      <c r="G225" s="28" t="s">
        <v>348</v>
      </c>
      <c r="H225" s="50" t="s">
        <v>349</v>
      </c>
      <c r="I225" s="50" t="s">
        <v>91</v>
      </c>
      <c r="J225" s="50"/>
      <c r="K225" s="59">
        <v>11.28</v>
      </c>
      <c r="L225" s="59" t="s">
        <v>28</v>
      </c>
      <c r="M225" s="59" t="s">
        <v>28</v>
      </c>
      <c r="N225" s="50">
        <v>4</v>
      </c>
      <c r="O225" s="50" t="s">
        <v>40</v>
      </c>
      <c r="P225" s="50">
        <v>18</v>
      </c>
      <c r="Q225" s="40" t="s">
        <v>3</v>
      </c>
    </row>
    <row r="226" spans="1:17" s="3" customFormat="1" x14ac:dyDescent="0.25">
      <c r="A226" s="111"/>
      <c r="B226" s="50">
        <v>25</v>
      </c>
      <c r="C226" s="52">
        <v>263600</v>
      </c>
      <c r="D226" s="50" t="s">
        <v>290</v>
      </c>
      <c r="E226" s="50" t="s">
        <v>284</v>
      </c>
      <c r="F226" s="50" t="s">
        <v>20</v>
      </c>
      <c r="G226" s="28" t="s">
        <v>350</v>
      </c>
      <c r="H226" s="50" t="s">
        <v>349</v>
      </c>
      <c r="I226" s="50" t="s">
        <v>97</v>
      </c>
      <c r="J226" s="50"/>
      <c r="K226" s="59">
        <v>11.27</v>
      </c>
      <c r="L226" s="59" t="s">
        <v>28</v>
      </c>
      <c r="M226" s="59" t="s">
        <v>28</v>
      </c>
      <c r="N226" s="50">
        <v>4</v>
      </c>
      <c r="O226" s="50" t="s">
        <v>40</v>
      </c>
      <c r="P226" s="50">
        <v>18</v>
      </c>
      <c r="Q226" s="40" t="s">
        <v>3</v>
      </c>
    </row>
    <row r="227" spans="1:17" s="3" customFormat="1" x14ac:dyDescent="0.25">
      <c r="A227" s="111"/>
      <c r="B227" s="50">
        <v>27</v>
      </c>
      <c r="C227" s="52">
        <v>294363</v>
      </c>
      <c r="D227" s="50" t="s">
        <v>290</v>
      </c>
      <c r="E227" s="50" t="s">
        <v>284</v>
      </c>
      <c r="F227" s="50" t="s">
        <v>20</v>
      </c>
      <c r="G227" s="28" t="s">
        <v>351</v>
      </c>
      <c r="H227" s="50" t="s">
        <v>349</v>
      </c>
      <c r="I227" s="50" t="s">
        <v>109</v>
      </c>
      <c r="J227" s="50"/>
      <c r="K227" s="59">
        <v>11.13</v>
      </c>
      <c r="L227" s="59" t="s">
        <v>28</v>
      </c>
      <c r="M227" s="59" t="s">
        <v>28</v>
      </c>
      <c r="N227" s="50">
        <v>4</v>
      </c>
      <c r="O227" s="50" t="s">
        <v>40</v>
      </c>
      <c r="P227" s="50">
        <v>18</v>
      </c>
      <c r="Q227" s="40" t="s">
        <v>3</v>
      </c>
    </row>
    <row r="228" spans="1:17" s="3" customFormat="1" x14ac:dyDescent="0.25">
      <c r="A228" s="111"/>
      <c r="B228" s="36">
        <v>28</v>
      </c>
      <c r="C228" s="35">
        <v>294613</v>
      </c>
      <c r="D228" s="36" t="s">
        <v>290</v>
      </c>
      <c r="E228" s="50" t="s">
        <v>284</v>
      </c>
      <c r="F228" s="36" t="s">
        <v>20</v>
      </c>
      <c r="G228" s="94" t="s">
        <v>352</v>
      </c>
      <c r="H228" s="36" t="s">
        <v>349</v>
      </c>
      <c r="I228" s="49" t="s">
        <v>110</v>
      </c>
      <c r="J228" s="49"/>
      <c r="K228" s="37">
        <v>11.09</v>
      </c>
      <c r="L228" s="37" t="s">
        <v>28</v>
      </c>
      <c r="M228" s="37" t="s">
        <v>28</v>
      </c>
      <c r="N228" s="36">
        <v>4</v>
      </c>
      <c r="O228" s="36" t="s">
        <v>40</v>
      </c>
      <c r="P228" s="50">
        <v>18</v>
      </c>
      <c r="Q228" s="40" t="s">
        <v>3</v>
      </c>
    </row>
    <row r="229" spans="1:17" s="3" customFormat="1" x14ac:dyDescent="0.25">
      <c r="A229" s="111"/>
      <c r="B229" s="50">
        <v>29</v>
      </c>
      <c r="C229" s="52">
        <v>321759</v>
      </c>
      <c r="D229" s="50" t="s">
        <v>290</v>
      </c>
      <c r="E229" s="50" t="s">
        <v>284</v>
      </c>
      <c r="F229" s="50" t="s">
        <v>20</v>
      </c>
      <c r="G229" s="28" t="s">
        <v>353</v>
      </c>
      <c r="H229" s="50" t="s">
        <v>349</v>
      </c>
      <c r="I229" s="50" t="s">
        <v>113</v>
      </c>
      <c r="J229" s="50"/>
      <c r="K229" s="59">
        <v>11.2</v>
      </c>
      <c r="L229" s="59" t="s">
        <v>28</v>
      </c>
      <c r="M229" s="59" t="s">
        <v>28</v>
      </c>
      <c r="N229" s="50">
        <v>4</v>
      </c>
      <c r="O229" s="50" t="s">
        <v>40</v>
      </c>
      <c r="P229" s="50">
        <v>18</v>
      </c>
      <c r="Q229" s="40" t="s">
        <v>3</v>
      </c>
    </row>
    <row r="230" spans="1:17" s="3" customFormat="1" x14ac:dyDescent="0.25">
      <c r="A230" s="111"/>
      <c r="B230" s="36">
        <v>30</v>
      </c>
      <c r="C230" s="35">
        <v>322317</v>
      </c>
      <c r="D230" s="36" t="s">
        <v>290</v>
      </c>
      <c r="E230" s="50" t="s">
        <v>284</v>
      </c>
      <c r="F230" s="36" t="s">
        <v>20</v>
      </c>
      <c r="G230" s="94" t="s">
        <v>354</v>
      </c>
      <c r="H230" s="36" t="s">
        <v>349</v>
      </c>
      <c r="I230" s="49" t="s">
        <v>114</v>
      </c>
      <c r="J230" s="49"/>
      <c r="K230" s="59">
        <v>11.12</v>
      </c>
      <c r="L230" s="37" t="s">
        <v>28</v>
      </c>
      <c r="M230" s="37" t="s">
        <v>28</v>
      </c>
      <c r="N230" s="36">
        <v>4</v>
      </c>
      <c r="O230" s="36" t="s">
        <v>40</v>
      </c>
      <c r="P230" s="50">
        <v>18</v>
      </c>
      <c r="Q230" s="40" t="s">
        <v>3</v>
      </c>
    </row>
    <row r="231" spans="1:17" s="3" customFormat="1" x14ac:dyDescent="0.25">
      <c r="A231" s="111"/>
      <c r="B231" s="50">
        <v>35</v>
      </c>
      <c r="C231" s="52">
        <v>373178</v>
      </c>
      <c r="D231" s="50" t="s">
        <v>290</v>
      </c>
      <c r="E231" s="50" t="s">
        <v>284</v>
      </c>
      <c r="F231" s="50" t="s">
        <v>20</v>
      </c>
      <c r="G231" s="28" t="s">
        <v>355</v>
      </c>
      <c r="H231" s="50" t="s">
        <v>349</v>
      </c>
      <c r="I231" s="50" t="s">
        <v>60</v>
      </c>
      <c r="J231" s="50"/>
      <c r="K231" s="59">
        <v>11.02</v>
      </c>
      <c r="L231" s="59" t="s">
        <v>28</v>
      </c>
      <c r="M231" s="59" t="s">
        <v>28</v>
      </c>
      <c r="N231" s="50">
        <v>4</v>
      </c>
      <c r="O231" s="50" t="s">
        <v>40</v>
      </c>
      <c r="P231" s="50">
        <v>18</v>
      </c>
      <c r="Q231" s="40" t="s">
        <v>2</v>
      </c>
    </row>
    <row r="232" spans="1:17" s="3" customFormat="1" x14ac:dyDescent="0.25">
      <c r="A232" s="111"/>
      <c r="B232" s="50">
        <v>40</v>
      </c>
      <c r="C232" s="52">
        <v>429851</v>
      </c>
      <c r="D232" s="50" t="s">
        <v>290</v>
      </c>
      <c r="E232" s="50" t="s">
        <v>284</v>
      </c>
      <c r="F232" s="50" t="s">
        <v>20</v>
      </c>
      <c r="G232" s="28" t="s">
        <v>356</v>
      </c>
      <c r="H232" s="50" t="s">
        <v>349</v>
      </c>
      <c r="I232" s="50" t="s">
        <v>64</v>
      </c>
      <c r="J232" s="50"/>
      <c r="K232" s="59">
        <v>11.27</v>
      </c>
      <c r="L232" s="59" t="s">
        <v>28</v>
      </c>
      <c r="M232" s="59" t="s">
        <v>28</v>
      </c>
      <c r="N232" s="50">
        <v>4</v>
      </c>
      <c r="O232" s="50" t="s">
        <v>40</v>
      </c>
      <c r="P232" s="50">
        <v>18</v>
      </c>
      <c r="Q232" s="40" t="s">
        <v>3</v>
      </c>
    </row>
    <row r="233" spans="1:17" s="3" customFormat="1" x14ac:dyDescent="0.25">
      <c r="A233" s="38"/>
      <c r="Q233" s="5"/>
    </row>
    <row r="234" spans="1:17" s="3" customFormat="1" x14ac:dyDescent="0.25">
      <c r="A234" s="38"/>
      <c r="Q234" s="5"/>
    </row>
    <row r="235" spans="1:17" s="3" customFormat="1" x14ac:dyDescent="0.25">
      <c r="A235" s="38"/>
      <c r="G235" s="85"/>
      <c r="Q235" s="5"/>
    </row>
    <row r="236" spans="1:17" s="3" customFormat="1" x14ac:dyDescent="0.25">
      <c r="A236" s="38"/>
      <c r="B236"/>
      <c r="C236"/>
      <c r="D236"/>
      <c r="E236"/>
      <c r="G236" s="85"/>
      <c r="I236"/>
      <c r="J236"/>
      <c r="K236"/>
      <c r="L236"/>
      <c r="M236"/>
      <c r="N236"/>
      <c r="O236"/>
      <c r="P236"/>
      <c r="Q236" s="1"/>
    </row>
    <row r="237" spans="1:17" s="3" customFormat="1" x14ac:dyDescent="0.25">
      <c r="A237" s="38"/>
      <c r="B237"/>
      <c r="C237"/>
      <c r="D237"/>
      <c r="E237"/>
      <c r="G237"/>
      <c r="H237"/>
      <c r="I237"/>
      <c r="J237"/>
      <c r="K237"/>
      <c r="L237"/>
      <c r="M237"/>
      <c r="N237"/>
      <c r="O237"/>
      <c r="P237"/>
      <c r="Q237" s="1"/>
    </row>
    <row r="238" spans="1:17" s="3" customFormat="1" x14ac:dyDescent="0.25">
      <c r="A238" s="38"/>
      <c r="B238"/>
      <c r="C238"/>
      <c r="D238"/>
      <c r="E238"/>
      <c r="G238"/>
      <c r="H238"/>
      <c r="I238"/>
      <c r="J238"/>
      <c r="K238"/>
      <c r="L238"/>
      <c r="M238"/>
      <c r="N238"/>
      <c r="O238"/>
      <c r="P238"/>
      <c r="Q238" s="1"/>
    </row>
    <row r="239" spans="1:17" s="3" customFormat="1" x14ac:dyDescent="0.25">
      <c r="A239" s="38"/>
      <c r="B239"/>
      <c r="C239"/>
      <c r="D239"/>
      <c r="E239"/>
      <c r="G239"/>
      <c r="H239"/>
      <c r="I239"/>
      <c r="J239"/>
      <c r="K239"/>
      <c r="L239"/>
      <c r="M239"/>
      <c r="N239"/>
      <c r="O239"/>
      <c r="P239"/>
      <c r="Q239" s="1"/>
    </row>
    <row r="240" spans="1:17" s="3" customFormat="1" x14ac:dyDescent="0.25">
      <c r="A240" s="38"/>
      <c r="B240"/>
      <c r="C240"/>
      <c r="D240"/>
      <c r="E240"/>
      <c r="G240"/>
      <c r="H240"/>
      <c r="I240"/>
      <c r="J240"/>
      <c r="K240"/>
      <c r="L240"/>
      <c r="M240"/>
      <c r="N240"/>
      <c r="O240"/>
      <c r="P240"/>
      <c r="Q240" s="1"/>
    </row>
    <row r="241" spans="1:17" s="3" customFormat="1" x14ac:dyDescent="0.25">
      <c r="A241" s="38"/>
      <c r="B241"/>
      <c r="C241"/>
      <c r="D241"/>
      <c r="E241"/>
      <c r="H241"/>
      <c r="I241"/>
      <c r="J241"/>
      <c r="K241"/>
      <c r="L241"/>
      <c r="M241"/>
      <c r="N241"/>
      <c r="O241"/>
      <c r="P241"/>
      <c r="Q241" s="1"/>
    </row>
    <row r="242" spans="1:17" s="3" customFormat="1" x14ac:dyDescent="0.25">
      <c r="A242" s="38"/>
      <c r="B242"/>
      <c r="C242"/>
      <c r="D242"/>
      <c r="E242"/>
      <c r="G242"/>
      <c r="H242"/>
      <c r="I242"/>
      <c r="J242"/>
      <c r="K242"/>
      <c r="L242"/>
      <c r="M242"/>
      <c r="N242"/>
      <c r="O242"/>
      <c r="P242"/>
      <c r="Q242" s="1"/>
    </row>
    <row r="243" spans="1:17" s="3" customFormat="1" x14ac:dyDescent="0.25">
      <c r="A243" s="38"/>
      <c r="B243"/>
      <c r="C243"/>
      <c r="D243"/>
      <c r="E243"/>
      <c r="G243"/>
      <c r="H243"/>
      <c r="I243"/>
      <c r="J243"/>
      <c r="K243"/>
      <c r="L243"/>
      <c r="M243"/>
      <c r="N243"/>
      <c r="O243"/>
      <c r="P243"/>
      <c r="Q243" s="1"/>
    </row>
    <row r="244" spans="1:17" s="3" customFormat="1" x14ac:dyDescent="0.25">
      <c r="A244" s="38"/>
      <c r="B244"/>
      <c r="C244"/>
      <c r="D244"/>
      <c r="E244"/>
      <c r="F244" s="86"/>
      <c r="G244"/>
      <c r="H244"/>
      <c r="I244"/>
      <c r="J244"/>
      <c r="K244"/>
      <c r="L244"/>
      <c r="M244"/>
      <c r="N244"/>
      <c r="O244"/>
      <c r="P244"/>
      <c r="Q244" s="1"/>
    </row>
    <row r="245" spans="1:17" s="3" customFormat="1" x14ac:dyDescent="0.25">
      <c r="A245" s="38"/>
      <c r="B245"/>
      <c r="C245"/>
      <c r="D245"/>
      <c r="E245"/>
      <c r="H245"/>
      <c r="I245"/>
      <c r="J245"/>
      <c r="K245"/>
      <c r="L245"/>
      <c r="M245"/>
      <c r="N245"/>
      <c r="O245"/>
      <c r="P245"/>
      <c r="Q245" s="1"/>
    </row>
    <row r="246" spans="1:17" s="3" customFormat="1" x14ac:dyDescent="0.25">
      <c r="A246" s="38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"/>
    </row>
    <row r="247" spans="1:17" s="3" customFormat="1" x14ac:dyDescent="0.25">
      <c r="A247" s="38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"/>
    </row>
    <row r="248" spans="1:17" s="3" customFormat="1" x14ac:dyDescent="0.25">
      <c r="A248" s="3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"/>
    </row>
    <row r="249" spans="1:17" s="3" customFormat="1" x14ac:dyDescent="0.25">
      <c r="A249" s="38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"/>
    </row>
    <row r="250" spans="1:17" s="3" customFormat="1" x14ac:dyDescent="0.25">
      <c r="A250" s="38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"/>
    </row>
    <row r="251" spans="1:17" s="3" customFormat="1" x14ac:dyDescent="0.25">
      <c r="A251" s="38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"/>
    </row>
    <row r="252" spans="1:17" x14ac:dyDescent="0.25">
      <c r="A252" s="109"/>
    </row>
    <row r="253" spans="1:17" x14ac:dyDescent="0.25">
      <c r="A253" s="109"/>
    </row>
    <row r="254" spans="1:17" x14ac:dyDescent="0.25">
      <c r="A254" s="109"/>
    </row>
    <row r="255" spans="1:17" x14ac:dyDescent="0.25">
      <c r="A255" s="109"/>
    </row>
    <row r="256" spans="1:17" x14ac:dyDescent="0.25">
      <c r="A256" s="109"/>
    </row>
    <row r="257" spans="1:1" x14ac:dyDescent="0.25">
      <c r="A257" s="109"/>
    </row>
    <row r="258" spans="1:1" x14ac:dyDescent="0.25">
      <c r="A258" s="109"/>
    </row>
    <row r="259" spans="1:1" x14ac:dyDescent="0.25">
      <c r="A259" s="109"/>
    </row>
    <row r="260" spans="1:1" x14ac:dyDescent="0.25">
      <c r="A260" s="109"/>
    </row>
    <row r="261" spans="1:1" x14ac:dyDescent="0.25">
      <c r="A261" s="109"/>
    </row>
    <row r="262" spans="1:1" x14ac:dyDescent="0.25">
      <c r="A262" s="109"/>
    </row>
    <row r="263" spans="1:1" x14ac:dyDescent="0.25">
      <c r="A263" s="109"/>
    </row>
    <row r="264" spans="1:1" x14ac:dyDescent="0.25">
      <c r="A264" s="109"/>
    </row>
    <row r="265" spans="1:1" x14ac:dyDescent="0.25">
      <c r="A265" s="109"/>
    </row>
    <row r="266" spans="1:1" x14ac:dyDescent="0.25">
      <c r="A266" s="109"/>
    </row>
    <row r="267" spans="1:1" x14ac:dyDescent="0.25">
      <c r="A267" s="109"/>
    </row>
    <row r="268" spans="1:1" x14ac:dyDescent="0.25">
      <c r="A268" s="109"/>
    </row>
    <row r="269" spans="1:1" x14ac:dyDescent="0.25">
      <c r="A269" s="109"/>
    </row>
    <row r="270" spans="1:1" x14ac:dyDescent="0.25">
      <c r="A270" s="109"/>
    </row>
    <row r="271" spans="1:1" x14ac:dyDescent="0.25">
      <c r="A271" s="109"/>
    </row>
  </sheetData>
  <mergeCells count="7">
    <mergeCell ref="A252:A271"/>
    <mergeCell ref="A3:A66"/>
    <mergeCell ref="A67:A136"/>
    <mergeCell ref="A156:A188"/>
    <mergeCell ref="A137:A155"/>
    <mergeCell ref="A217:A232"/>
    <mergeCell ref="A189:A216"/>
  </mergeCells>
  <conditionalFormatting sqref="L229:M229 C229 C33:C35 L212:M220 C199:C220 K12 L7:M17 K18:M20 K24 K41:M41 L43:M44 L50:M61 C43:C61 L67:M83 L86:M88 L91:M95 K103 L102:M105 K122:M131 K152:M154 M155 L165:M165 L167:M168 C172:C173 L172:M173 L180:M180 C178:C180 L183:M183 L199:M209 C222:C227 L222:M227 C38:C41 L107:M110 K98:M101 C133:C154 K133:M150 C183 K189:M196 C188:C196 L231:M232 C231:C232 C156:C170 C3:C31 L19:M26 L112:M121 C66:C131">
    <cfRule type="containsText" dxfId="190" priority="1352" operator="containsText" text="TBD">
      <formula>NOT(ISERROR(SEARCH("TBD",C3)))</formula>
    </cfRule>
  </conditionalFormatting>
  <conditionalFormatting sqref="K121 K107 K95 K203 K214">
    <cfRule type="containsText" dxfId="189" priority="1262" operator="containsText" text="TBD">
      <formula>NOT(ISERROR(SEARCH("TBD",K95)))</formula>
    </cfRule>
  </conditionalFormatting>
  <conditionalFormatting sqref="C221 L221:M221">
    <cfRule type="containsText" dxfId="188" priority="1184" operator="containsText" text="TBD">
      <formula>NOT(ISERROR(SEARCH("TBD",C221)))</formula>
    </cfRule>
  </conditionalFormatting>
  <conditionalFormatting sqref="C230 L230:M230">
    <cfRule type="containsText" dxfId="187" priority="1179" operator="containsText" text="TBD">
      <formula>NOT(ISERROR(SEARCH("TBD",C230)))</formula>
    </cfRule>
  </conditionalFormatting>
  <conditionalFormatting sqref="C228 L228:M228">
    <cfRule type="containsText" dxfId="186" priority="1174" operator="containsText" text="TBD">
      <formula>NOT(ISERROR(SEARCH("TBD",C228)))</formula>
    </cfRule>
  </conditionalFormatting>
  <conditionalFormatting sqref="C116 L116:M116">
    <cfRule type="containsText" dxfId="185" priority="1128" operator="containsText" text="TBD">
      <formula>NOT(ISERROR(SEARCH("TBD",C116)))</formula>
    </cfRule>
  </conditionalFormatting>
  <conditionalFormatting sqref="K116">
    <cfRule type="containsText" dxfId="184" priority="1127" operator="containsText" text="TBD">
      <formula>NOT(ISERROR(SEARCH("TBD",K116)))</formula>
    </cfRule>
  </conditionalFormatting>
  <conditionalFormatting sqref="L89:M90">
    <cfRule type="containsText" dxfId="183" priority="767" operator="containsText" text="TBD">
      <formula>NOT(ISERROR(SEARCH("TBD",L89)))</formula>
    </cfRule>
  </conditionalFormatting>
  <conditionalFormatting sqref="C197:C198">
    <cfRule type="containsText" dxfId="182" priority="829" operator="containsText" text="TBD">
      <formula>NOT(ISERROR(SEARCH("TBD",C197)))</formula>
    </cfRule>
  </conditionalFormatting>
  <conditionalFormatting sqref="L198:M198">
    <cfRule type="containsText" dxfId="181" priority="796" operator="containsText" text="TBD">
      <formula>NOT(ISERROR(SEARCH("TBD",L198)))</formula>
    </cfRule>
  </conditionalFormatting>
  <conditionalFormatting sqref="L197:M197">
    <cfRule type="containsText" dxfId="180" priority="795" operator="containsText" text="TBD">
      <formula>NOT(ISERROR(SEARCH("TBD",L197)))</formula>
    </cfRule>
  </conditionalFormatting>
  <conditionalFormatting sqref="L84:M85">
    <cfRule type="containsText" dxfId="179" priority="772" operator="containsText" text="TBD">
      <formula>NOT(ISERROR(SEARCH("TBD",L84)))</formula>
    </cfRule>
  </conditionalFormatting>
  <conditionalFormatting sqref="L84:M85">
    <cfRule type="containsText" dxfId="178" priority="771" operator="containsText" text="TBD">
      <formula>NOT(ISERROR(SEARCH("TBD",L84)))</formula>
    </cfRule>
  </conditionalFormatting>
  <conditionalFormatting sqref="L89:M90">
    <cfRule type="containsText" dxfId="177" priority="768" operator="containsText" text="TBD">
      <formula>NOT(ISERROR(SEARCH("TBD",L89)))</formula>
    </cfRule>
  </conditionalFormatting>
  <conditionalFormatting sqref="L96:M97">
    <cfRule type="containsText" dxfId="176" priority="764" operator="containsText" text="TBD">
      <formula>NOT(ISERROR(SEARCH("TBD",L96)))</formula>
    </cfRule>
  </conditionalFormatting>
  <conditionalFormatting sqref="L96:M97">
    <cfRule type="containsText" dxfId="175" priority="763" operator="containsText" text="TBD">
      <formula>NOT(ISERROR(SEARCH("TBD",L96)))</formula>
    </cfRule>
  </conditionalFormatting>
  <conditionalFormatting sqref="L106:M106">
    <cfRule type="containsText" dxfId="174" priority="758" operator="containsText" text="TBD">
      <formula>NOT(ISERROR(SEARCH("TBD",L106)))</formula>
    </cfRule>
  </conditionalFormatting>
  <conditionalFormatting sqref="L106:M106">
    <cfRule type="containsText" dxfId="173" priority="757" operator="containsText" text="TBD">
      <formula>NOT(ISERROR(SEARCH("TBD",L106)))</formula>
    </cfRule>
  </conditionalFormatting>
  <conditionalFormatting sqref="L111:M111">
    <cfRule type="containsText" dxfId="172" priority="752" operator="containsText" text="TBD">
      <formula>NOT(ISERROR(SEARCH("TBD",L111)))</formula>
    </cfRule>
  </conditionalFormatting>
  <conditionalFormatting sqref="L111:M111">
    <cfRule type="containsText" dxfId="171" priority="751" operator="containsText" text="TBD">
      <formula>NOT(ISERROR(SEARCH("TBD",L111)))</formula>
    </cfRule>
  </conditionalFormatting>
  <conditionalFormatting sqref="K228">
    <cfRule type="containsText" dxfId="170" priority="748" operator="containsText" text="TBD">
      <formula>NOT(ISERROR(SEARCH("TBD",K228)))</formula>
    </cfRule>
  </conditionalFormatting>
  <conditionalFormatting sqref="K150">
    <cfRule type="containsText" dxfId="169" priority="685" operator="containsText" text="TBD">
      <formula>NOT(ISERROR(SEARCH("TBD",K150)))</formula>
    </cfRule>
  </conditionalFormatting>
  <conditionalFormatting sqref="K152">
    <cfRule type="containsText" dxfId="168" priority="682" operator="containsText" text="TBD">
      <formula>NOT(ISERROR(SEARCH("TBD",K152)))</formula>
    </cfRule>
  </conditionalFormatting>
  <conditionalFormatting sqref="K153:K154">
    <cfRule type="containsText" dxfId="167" priority="681" operator="containsText" text="TBD">
      <formula>NOT(ISERROR(SEARCH("TBD",K153)))</formula>
    </cfRule>
  </conditionalFormatting>
  <conditionalFormatting sqref="C88">
    <cfRule type="containsText" dxfId="166" priority="691" operator="containsText" text="TBD">
      <formula>NOT(ISERROR(SEARCH("TBD",C88)))</formula>
    </cfRule>
  </conditionalFormatting>
  <conditionalFormatting sqref="K148">
    <cfRule type="containsText" dxfId="165" priority="687" operator="containsText" text="TBD">
      <formula>NOT(ISERROR(SEARCH("TBD",K148)))</formula>
    </cfRule>
  </conditionalFormatting>
  <conditionalFormatting sqref="K149">
    <cfRule type="containsText" dxfId="164" priority="686" operator="containsText" text="TBD">
      <formula>NOT(ISERROR(SEARCH("TBD",K149)))</formula>
    </cfRule>
  </conditionalFormatting>
  <conditionalFormatting sqref="L28:M30 K31:M31 L38:M40 K45:M45 L46:M47 L3:M3 K57 K27:M27 K33:M33 C79:C82">
    <cfRule type="containsText" dxfId="163" priority="491" operator="containsText" text="TBD">
      <formula>NOT(ISERROR(SEARCH("TBD",C3)))</formula>
    </cfRule>
  </conditionalFormatting>
  <conditionalFormatting sqref="K7">
    <cfRule type="containsText" dxfId="162" priority="488" operator="containsText" text="TBD">
      <formula>NOT(ISERROR(SEARCH("TBD",K7)))</formula>
    </cfRule>
  </conditionalFormatting>
  <conditionalFormatting sqref="K14 K21:K23">
    <cfRule type="containsText" dxfId="161" priority="487" operator="containsText" text="TBD">
      <formula>NOT(ISERROR(SEARCH("TBD",K14)))</formula>
    </cfRule>
  </conditionalFormatting>
  <conditionalFormatting sqref="K35 K29:K30 K26">
    <cfRule type="containsText" dxfId="160" priority="486" operator="containsText" text="TBD">
      <formula>NOT(ISERROR(SEARCH("TBD",K26)))</formula>
    </cfRule>
  </conditionalFormatting>
  <conditionalFormatting sqref="C49">
    <cfRule type="containsText" dxfId="159" priority="481" operator="containsText" text="TBD">
      <formula>NOT(ISERROR(SEARCH("TBD",C49)))</formula>
    </cfRule>
  </conditionalFormatting>
  <conditionalFormatting sqref="C34 L34:M34">
    <cfRule type="containsText" dxfId="158" priority="478" operator="containsText" text="TBD">
      <formula>NOT(ISERROR(SEARCH("TBD",C34)))</formula>
    </cfRule>
  </conditionalFormatting>
  <conditionalFormatting sqref="C43 L43:M43">
    <cfRule type="containsText" dxfId="157" priority="477" operator="containsText" text="TBD">
      <formula>NOT(ISERROR(SEARCH("TBD",C43)))</formula>
    </cfRule>
  </conditionalFormatting>
  <conditionalFormatting sqref="K43">
    <cfRule type="containsText" dxfId="156" priority="476" operator="containsText" text="TBD">
      <formula>NOT(ISERROR(SEARCH("TBD",K43)))</formula>
    </cfRule>
  </conditionalFormatting>
  <conditionalFormatting sqref="C45 L45:M45">
    <cfRule type="containsText" dxfId="155" priority="472" operator="containsText" text="TBD">
      <formula>NOT(ISERROR(SEARCH("TBD",C45)))</formula>
    </cfRule>
  </conditionalFormatting>
  <conditionalFormatting sqref="K45">
    <cfRule type="containsText" dxfId="154" priority="471" operator="containsText" text="TBD">
      <formula>NOT(ISERROR(SEARCH("TBD",K45)))</formula>
    </cfRule>
  </conditionalFormatting>
  <conditionalFormatting sqref="L35">
    <cfRule type="containsText" dxfId="153" priority="470" operator="containsText" text="TBD">
      <formula>NOT(ISERROR(SEARCH("TBD",L35)))</formula>
    </cfRule>
  </conditionalFormatting>
  <conditionalFormatting sqref="M35">
    <cfRule type="containsText" dxfId="152" priority="469" operator="containsText" text="TBD">
      <formula>NOT(ISERROR(SEARCH("TBD",M35)))</formula>
    </cfRule>
  </conditionalFormatting>
  <conditionalFormatting sqref="K19:K20">
    <cfRule type="containsText" dxfId="151" priority="467" operator="containsText" text="TBD">
      <formula>NOT(ISERROR(SEARCH("TBD",K19)))</formula>
    </cfRule>
  </conditionalFormatting>
  <conditionalFormatting sqref="C47">
    <cfRule type="containsText" dxfId="150" priority="465" operator="containsText" text="TBD">
      <formula>NOT(ISERROR(SEARCH("TBD",C47)))</formula>
    </cfRule>
  </conditionalFormatting>
  <conditionalFormatting sqref="L4:M4">
    <cfRule type="containsText" dxfId="149" priority="463" operator="containsText" text="TBD">
      <formula>NOT(ISERROR(SEARCH("TBD",L4)))</formula>
    </cfRule>
  </conditionalFormatting>
  <conditionalFormatting sqref="L5:M5">
    <cfRule type="containsText" dxfId="148" priority="462" operator="containsText" text="TBD">
      <formula>NOT(ISERROR(SEARCH("TBD",L5)))</formula>
    </cfRule>
  </conditionalFormatting>
  <conditionalFormatting sqref="K51">
    <cfRule type="containsText" dxfId="147" priority="442" operator="containsText" text="TBD">
      <formula>NOT(ISERROR(SEARCH("TBD",K51)))</formula>
    </cfRule>
  </conditionalFormatting>
  <conditionalFormatting sqref="K51">
    <cfRule type="containsText" dxfId="146" priority="441" operator="containsText" text="TBD">
      <formula>NOT(ISERROR(SEARCH("TBD",K51)))</formula>
    </cfRule>
  </conditionalFormatting>
  <conditionalFormatting sqref="K9">
    <cfRule type="containsText" dxfId="145" priority="438" operator="containsText" text="TBD">
      <formula>NOT(ISERROR(SEARCH("TBD",K9)))</formula>
    </cfRule>
  </conditionalFormatting>
  <conditionalFormatting sqref="K6">
    <cfRule type="containsText" dxfId="144" priority="413" operator="containsText" text="TBD">
      <formula>NOT(ISERROR(SEARCH("TBD",K6)))</formula>
    </cfRule>
  </conditionalFormatting>
  <conditionalFormatting sqref="L6:M6">
    <cfRule type="containsText" dxfId="143" priority="412" operator="containsText" text="TBD">
      <formula>NOT(ISERROR(SEARCH("TBD",L6)))</formula>
    </cfRule>
  </conditionalFormatting>
  <conditionalFormatting sqref="L62:M63">
    <cfRule type="containsText" dxfId="142" priority="396" operator="containsText" text="TBD">
      <formula>NOT(ISERROR(SEARCH("TBD",L62)))</formula>
    </cfRule>
  </conditionalFormatting>
  <conditionalFormatting sqref="L64:M65">
    <cfRule type="containsText" dxfId="141" priority="385" operator="containsText" text="TBD">
      <formula>NOT(ISERROR(SEARCH("TBD",L64)))</formula>
    </cfRule>
  </conditionalFormatting>
  <conditionalFormatting sqref="C54:C55">
    <cfRule type="containsText" dxfId="140" priority="378" operator="containsText" text="TBD">
      <formula>NOT(ISERROR(SEARCH("TBD",C54)))</formula>
    </cfRule>
  </conditionalFormatting>
  <conditionalFormatting sqref="C62:C63">
    <cfRule type="containsText" dxfId="139" priority="376" operator="containsText" text="TBD">
      <formula>NOT(ISERROR(SEARCH("TBD",C62)))</formula>
    </cfRule>
  </conditionalFormatting>
  <conditionalFormatting sqref="C64:C65">
    <cfRule type="containsText" dxfId="138" priority="375" operator="containsText" text="TBD">
      <formula>NOT(ISERROR(SEARCH("TBD",C64)))</formula>
    </cfRule>
  </conditionalFormatting>
  <conditionalFormatting sqref="D6">
    <cfRule type="containsText" dxfId="137" priority="374" operator="containsText" text="TBD">
      <formula>NOT(ISERROR(SEARCH("TBD",D6)))</formula>
    </cfRule>
  </conditionalFormatting>
  <conditionalFormatting sqref="L49:M49">
    <cfRule type="containsText" dxfId="136" priority="372" operator="containsText" text="TBD">
      <formula>NOT(ISERROR(SEARCH("TBD",L49)))</formula>
    </cfRule>
  </conditionalFormatting>
  <conditionalFormatting sqref="L49:M49">
    <cfRule type="containsText" dxfId="135" priority="371" operator="containsText" text="TBD">
      <formula>NOT(ISERROR(SEARCH("TBD",L49)))</formula>
    </cfRule>
  </conditionalFormatting>
  <conditionalFormatting sqref="K49">
    <cfRule type="containsText" dxfId="134" priority="370" operator="containsText" text="TBD">
      <formula>NOT(ISERROR(SEARCH("TBD",K49)))</formula>
    </cfRule>
  </conditionalFormatting>
  <conditionalFormatting sqref="K49">
    <cfRule type="containsText" dxfId="133" priority="369" operator="containsText" text="TBD">
      <formula>NOT(ISERROR(SEARCH("TBD",K49)))</formula>
    </cfRule>
  </conditionalFormatting>
  <conditionalFormatting sqref="L48:M48">
    <cfRule type="containsText" dxfId="132" priority="368" operator="containsText" text="TBD">
      <formula>NOT(ISERROR(SEARCH("TBD",L48)))</formula>
    </cfRule>
  </conditionalFormatting>
  <conditionalFormatting sqref="L48:M48">
    <cfRule type="containsText" dxfId="131" priority="367" operator="containsText" text="TBD">
      <formula>NOT(ISERROR(SEARCH("TBD",L48)))</formula>
    </cfRule>
  </conditionalFormatting>
  <conditionalFormatting sqref="K48">
    <cfRule type="containsText" dxfId="130" priority="366" operator="containsText" text="TBD">
      <formula>NOT(ISERROR(SEARCH("TBD",K48)))</formula>
    </cfRule>
  </conditionalFormatting>
  <conditionalFormatting sqref="K48">
    <cfRule type="containsText" dxfId="129" priority="365" operator="containsText" text="TBD">
      <formula>NOT(ISERROR(SEARCH("TBD",K48)))</formula>
    </cfRule>
  </conditionalFormatting>
  <conditionalFormatting sqref="L161:M162 L188:M188 M166">
    <cfRule type="containsText" dxfId="128" priority="360" operator="containsText" text="TBD">
      <formula>NOT(ISERROR(SEARCH("TBD",L161)))</formula>
    </cfRule>
  </conditionalFormatting>
  <conditionalFormatting sqref="K180">
    <cfRule type="containsText" dxfId="127" priority="359" operator="containsText" text="TBD">
      <formula>NOT(ISERROR(SEARCH("TBD",K180)))</formula>
    </cfRule>
  </conditionalFormatting>
  <conditionalFormatting sqref="L158:M160">
    <cfRule type="containsText" dxfId="126" priority="342" operator="containsText" text="TBD">
      <formula>NOT(ISERROR(SEARCH("TBD",L158)))</formula>
    </cfRule>
  </conditionalFormatting>
  <conditionalFormatting sqref="L158:M160">
    <cfRule type="containsText" dxfId="125" priority="341" operator="containsText" text="TBD">
      <formula>NOT(ISERROR(SEARCH("TBD",L158)))</formula>
    </cfRule>
  </conditionalFormatting>
  <conditionalFormatting sqref="L163:M164">
    <cfRule type="containsText" dxfId="124" priority="340" operator="containsText" text="TBD">
      <formula>NOT(ISERROR(SEARCH("TBD",L163)))</formula>
    </cfRule>
  </conditionalFormatting>
  <conditionalFormatting sqref="L163:M164">
    <cfRule type="containsText" dxfId="123" priority="339" operator="containsText" text="TBD">
      <formula>NOT(ISERROR(SEARCH("TBD",L163)))</formula>
    </cfRule>
  </conditionalFormatting>
  <conditionalFormatting sqref="L169:M171">
    <cfRule type="containsText" dxfId="122" priority="338" operator="containsText" text="TBD">
      <formula>NOT(ISERROR(SEARCH("TBD",L169)))</formula>
    </cfRule>
  </conditionalFormatting>
  <conditionalFormatting sqref="L169:M171">
    <cfRule type="containsText" dxfId="121" priority="337" operator="containsText" text="TBD">
      <formula>NOT(ISERROR(SEARCH("TBD",L169)))</formula>
    </cfRule>
  </conditionalFormatting>
  <conditionalFormatting sqref="L178:M179">
    <cfRule type="containsText" dxfId="120" priority="334" operator="containsText" text="TBD">
      <formula>NOT(ISERROR(SEARCH("TBD",L178)))</formula>
    </cfRule>
  </conditionalFormatting>
  <conditionalFormatting sqref="L178:M179">
    <cfRule type="containsText" dxfId="119" priority="333" operator="containsText" text="TBD">
      <formula>NOT(ISERROR(SEARCH("TBD",L178)))</formula>
    </cfRule>
  </conditionalFormatting>
  <conditionalFormatting sqref="C157">
    <cfRule type="containsText" dxfId="118" priority="328" operator="containsText" text="TBD">
      <formula>NOT(ISERROR(SEARCH("TBD",C157)))</formula>
    </cfRule>
  </conditionalFormatting>
  <conditionalFormatting sqref="C160">
    <cfRule type="containsText" dxfId="117" priority="327" operator="containsText" text="TBD">
      <formula>NOT(ISERROR(SEARCH("TBD",C160)))</formula>
    </cfRule>
  </conditionalFormatting>
  <conditionalFormatting sqref="C167">
    <cfRule type="containsText" dxfId="116" priority="325" operator="containsText" text="TBD">
      <formula>NOT(ISERROR(SEARCH("TBD",C167)))</formula>
    </cfRule>
  </conditionalFormatting>
  <conditionalFormatting sqref="C171">
    <cfRule type="containsText" dxfId="115" priority="324" operator="containsText" text="TBD">
      <formula>NOT(ISERROR(SEARCH("TBD",C171)))</formula>
    </cfRule>
  </conditionalFormatting>
  <conditionalFormatting sqref="C171">
    <cfRule type="containsText" dxfId="114" priority="323" operator="containsText" text="TBD">
      <formula>NOT(ISERROR(SEARCH("TBD",C171)))</formula>
    </cfRule>
  </conditionalFormatting>
  <conditionalFormatting sqref="C179">
    <cfRule type="containsText" dxfId="113" priority="321" operator="containsText" text="TBD">
      <formula>NOT(ISERROR(SEARCH("TBD",C179)))</formula>
    </cfRule>
  </conditionalFormatting>
  <conditionalFormatting sqref="C174:C175">
    <cfRule type="containsText" dxfId="112" priority="319" operator="containsText" text="TBD">
      <formula>NOT(ISERROR(SEARCH("TBD",C174)))</formula>
    </cfRule>
  </conditionalFormatting>
  <conditionalFormatting sqref="L174:M175">
    <cfRule type="containsText" dxfId="111" priority="318" operator="containsText" text="TBD">
      <formula>NOT(ISERROR(SEARCH("TBD",L174)))</formula>
    </cfRule>
  </conditionalFormatting>
  <conditionalFormatting sqref="L174:M175">
    <cfRule type="containsText" dxfId="110" priority="317" operator="containsText" text="TBD">
      <formula>NOT(ISERROR(SEARCH("TBD",L174)))</formula>
    </cfRule>
  </conditionalFormatting>
  <conditionalFormatting sqref="C175">
    <cfRule type="containsText" dxfId="109" priority="316" operator="containsText" text="TBD">
      <formula>NOT(ISERROR(SEARCH("TBD",C175)))</formula>
    </cfRule>
  </conditionalFormatting>
  <conditionalFormatting sqref="C176:C177">
    <cfRule type="containsText" dxfId="108" priority="315" operator="containsText" text="TBD">
      <formula>NOT(ISERROR(SEARCH("TBD",C176)))</formula>
    </cfRule>
  </conditionalFormatting>
  <conditionalFormatting sqref="L176:M177">
    <cfRule type="containsText" dxfId="107" priority="314" operator="containsText" text="TBD">
      <formula>NOT(ISERROR(SEARCH("TBD",L176)))</formula>
    </cfRule>
  </conditionalFormatting>
  <conditionalFormatting sqref="L176:M177">
    <cfRule type="containsText" dxfId="106" priority="313" operator="containsText" text="TBD">
      <formula>NOT(ISERROR(SEARCH("TBD",L176)))</formula>
    </cfRule>
  </conditionalFormatting>
  <conditionalFormatting sqref="C177">
    <cfRule type="containsText" dxfId="105" priority="312" operator="containsText" text="TBD">
      <formula>NOT(ISERROR(SEARCH("TBD",C177)))</formula>
    </cfRule>
  </conditionalFormatting>
  <conditionalFormatting sqref="K132:M132 C132">
    <cfRule type="containsText" dxfId="104" priority="303" operator="containsText" text="TBD">
      <formula>NOT(ISERROR(SEARCH("TBD",C132)))</formula>
    </cfRule>
  </conditionalFormatting>
  <conditionalFormatting sqref="C132">
    <cfRule type="containsText" dxfId="103" priority="302" operator="containsText" text="TBD">
      <formula>NOT(ISERROR(SEARCH("TBD",C132)))</formula>
    </cfRule>
  </conditionalFormatting>
  <conditionalFormatting sqref="K151:M151">
    <cfRule type="containsText" dxfId="102" priority="295" operator="containsText" text="TBD">
      <formula>NOT(ISERROR(SEARCH("TBD",K151)))</formula>
    </cfRule>
  </conditionalFormatting>
  <conditionalFormatting sqref="L151:M151">
    <cfRule type="containsText" dxfId="101" priority="294" operator="containsText" text="TBD">
      <formula>NOT(ISERROR(SEARCH("TBD",L151)))</formula>
    </cfRule>
  </conditionalFormatting>
  <conditionalFormatting sqref="K151">
    <cfRule type="containsText" dxfId="100" priority="287" operator="containsText" text="TBD">
      <formula>NOT(ISERROR(SEARCH("TBD",K151)))</formula>
    </cfRule>
  </conditionalFormatting>
  <conditionalFormatting sqref="Q38:Q40 Q183 Q188:Q232 Q3:Q35 Q43:Q180">
    <cfRule type="containsText" dxfId="99" priority="269" operator="containsText" text="Planned">
      <formula>NOT(ISERROR(SEARCH("Planned",Q3)))</formula>
    </cfRule>
    <cfRule type="containsText" dxfId="98" priority="860" operator="containsText" text="Obsoleted">
      <formula>NOT(ISERROR(SEARCH("Obsoleted",Q3)))</formula>
    </cfRule>
  </conditionalFormatting>
  <conditionalFormatting sqref="Q38:Q40 Q183 Q188:Q232 Q3:Q35 Q43:Q180">
    <cfRule type="containsText" dxfId="97" priority="270" operator="containsText" text="In Development">
      <formula>NOT(ISERROR(SEARCH("In Development",Q3)))</formula>
    </cfRule>
    <cfRule type="containsText" dxfId="96" priority="271" operator="containsText" text="Released">
      <formula>NOT(ISERROR(SEARCH("Released",Q3)))</formula>
    </cfRule>
    <cfRule type="containsText" dxfId="95" priority="272" operator="containsText" text="Reference BOM">
      <formula>NOT(ISERROR(SEARCH("Reference BOM",Q3)))</formula>
    </cfRule>
  </conditionalFormatting>
  <conditionalFormatting sqref="Q38:Q40 Q183 Q188:Q232 Q3:Q35 Q43:Q180">
    <cfRule type="containsText" dxfId="94" priority="268" operator="containsText" text="Phase Out">
      <formula>NOT(ISERROR(SEARCH("Phase Out",Q3)))</formula>
    </cfRule>
  </conditionalFormatting>
  <conditionalFormatting sqref="L32:M32">
    <cfRule type="containsText" dxfId="93" priority="254" operator="containsText" text="TBD">
      <formula>NOT(ISERROR(SEARCH("TBD",L32)))</formula>
    </cfRule>
  </conditionalFormatting>
  <conditionalFormatting sqref="K32">
    <cfRule type="containsText" dxfId="92" priority="253" operator="containsText" text="TBD">
      <formula>NOT(ISERROR(SEARCH("TBD",K32)))</formula>
    </cfRule>
  </conditionalFormatting>
  <conditionalFormatting sqref="C36">
    <cfRule type="containsText" dxfId="91" priority="241" operator="containsText" text="TBD">
      <formula>NOT(ISERROR(SEARCH("TBD",C36)))</formula>
    </cfRule>
  </conditionalFormatting>
  <conditionalFormatting sqref="L36:M36">
    <cfRule type="containsText" dxfId="90" priority="239" operator="containsText" text="TBD">
      <formula>NOT(ISERROR(SEARCH("TBD",L36)))</formula>
    </cfRule>
  </conditionalFormatting>
  <conditionalFormatting sqref="Q36">
    <cfRule type="containsText" dxfId="89" priority="235" operator="containsText" text="Planned">
      <formula>NOT(ISERROR(SEARCH("Planned",Q36)))</formula>
    </cfRule>
    <cfRule type="containsText" dxfId="88" priority="240" operator="containsText" text="Obsoleted">
      <formula>NOT(ISERROR(SEARCH("Obsoleted",Q36)))</formula>
    </cfRule>
  </conditionalFormatting>
  <conditionalFormatting sqref="Q36">
    <cfRule type="containsText" dxfId="87" priority="236" operator="containsText" text="In Development">
      <formula>NOT(ISERROR(SEARCH("In Development",Q36)))</formula>
    </cfRule>
    <cfRule type="containsText" dxfId="86" priority="237" operator="containsText" text="Released">
      <formula>NOT(ISERROR(SEARCH("Released",Q36)))</formula>
    </cfRule>
    <cfRule type="containsText" dxfId="85" priority="238" operator="containsText" text="Reference BOM">
      <formula>NOT(ISERROR(SEARCH("Reference BOM",Q36)))</formula>
    </cfRule>
  </conditionalFormatting>
  <conditionalFormatting sqref="Q36">
    <cfRule type="containsText" dxfId="84" priority="234" operator="containsText" text="Phase Out">
      <formula>NOT(ISERROR(SEARCH("Phase Out",Q36)))</formula>
    </cfRule>
  </conditionalFormatting>
  <conditionalFormatting sqref="C37">
    <cfRule type="containsText" dxfId="83" priority="232" operator="containsText" text="TBD">
      <formula>NOT(ISERROR(SEARCH("TBD",C37)))</formula>
    </cfRule>
  </conditionalFormatting>
  <conditionalFormatting sqref="Q37">
    <cfRule type="containsText" dxfId="82" priority="226" operator="containsText" text="Planned">
      <formula>NOT(ISERROR(SEARCH("Planned",Q37)))</formula>
    </cfRule>
    <cfRule type="containsText" dxfId="81" priority="231" operator="containsText" text="Obsoleted">
      <formula>NOT(ISERROR(SEARCH("Obsoleted",Q37)))</formula>
    </cfRule>
  </conditionalFormatting>
  <conditionalFormatting sqref="Q37">
    <cfRule type="containsText" dxfId="80" priority="227" operator="containsText" text="In Development">
      <formula>NOT(ISERROR(SEARCH("In Development",Q37)))</formula>
    </cfRule>
    <cfRule type="containsText" dxfId="79" priority="228" operator="containsText" text="Released">
      <formula>NOT(ISERROR(SEARCH("Released",Q37)))</formula>
    </cfRule>
    <cfRule type="containsText" dxfId="78" priority="229" operator="containsText" text="Reference BOM">
      <formula>NOT(ISERROR(SEARCH("Reference BOM",Q37)))</formula>
    </cfRule>
  </conditionalFormatting>
  <conditionalFormatting sqref="Q37">
    <cfRule type="containsText" dxfId="77" priority="225" operator="containsText" text="Phase Out">
      <formula>NOT(ISERROR(SEARCH("Phase Out",Q37)))</formula>
    </cfRule>
  </conditionalFormatting>
  <conditionalFormatting sqref="Q41">
    <cfRule type="containsText" dxfId="76" priority="199" operator="containsText" text="Planned">
      <formula>NOT(ISERROR(SEARCH("Planned",Q41)))</formula>
    </cfRule>
    <cfRule type="containsText" dxfId="75" priority="203" operator="containsText" text="Obsoleted">
      <formula>NOT(ISERROR(SEARCH("Obsoleted",Q41)))</formula>
    </cfRule>
  </conditionalFormatting>
  <conditionalFormatting sqref="Q41">
    <cfRule type="containsText" dxfId="74" priority="200" operator="containsText" text="In Development">
      <formula>NOT(ISERROR(SEARCH("In Development",Q41)))</formula>
    </cfRule>
    <cfRule type="containsText" dxfId="73" priority="201" operator="containsText" text="Released">
      <formula>NOT(ISERROR(SEARCH("Released",Q41)))</formula>
    </cfRule>
    <cfRule type="containsText" dxfId="72" priority="202" operator="containsText" text="Reference BOM">
      <formula>NOT(ISERROR(SEARCH("Reference BOM",Q41)))</formula>
    </cfRule>
  </conditionalFormatting>
  <conditionalFormatting sqref="Q41">
    <cfRule type="containsText" dxfId="71" priority="198" operator="containsText" text="Phase Out">
      <formula>NOT(ISERROR(SEARCH("Phase Out",Q41)))</formula>
    </cfRule>
  </conditionalFormatting>
  <conditionalFormatting sqref="C42">
    <cfRule type="containsText" dxfId="70" priority="191" operator="containsText" text="TBD">
      <formula>NOT(ISERROR(SEARCH("TBD",C42)))</formula>
    </cfRule>
  </conditionalFormatting>
  <conditionalFormatting sqref="M42">
    <cfRule type="containsText" dxfId="69" priority="189" operator="containsText" text="TBD">
      <formula>NOT(ISERROR(SEARCH("TBD",M42)))</formula>
    </cfRule>
  </conditionalFormatting>
  <conditionalFormatting sqref="C42">
    <cfRule type="containsText" dxfId="68" priority="188" operator="containsText" text="TBD">
      <formula>NOT(ISERROR(SEARCH("TBD",C42)))</formula>
    </cfRule>
  </conditionalFormatting>
  <conditionalFormatting sqref="Q42">
    <cfRule type="containsText" dxfId="67" priority="184" operator="containsText" text="Planned">
      <formula>NOT(ISERROR(SEARCH("Planned",Q42)))</formula>
    </cfRule>
    <cfRule type="containsText" dxfId="66" priority="190" operator="containsText" text="Obsoleted">
      <formula>NOT(ISERROR(SEARCH("Obsoleted",Q42)))</formula>
    </cfRule>
  </conditionalFormatting>
  <conditionalFormatting sqref="Q42">
    <cfRule type="containsText" dxfId="65" priority="185" operator="containsText" text="In Development">
      <formula>NOT(ISERROR(SEARCH("In Development",Q42)))</formula>
    </cfRule>
    <cfRule type="containsText" dxfId="64" priority="186" operator="containsText" text="Released">
      <formula>NOT(ISERROR(SEARCH("Released",Q42)))</formula>
    </cfRule>
    <cfRule type="containsText" dxfId="63" priority="187" operator="containsText" text="Reference BOM">
      <formula>NOT(ISERROR(SEARCH("Reference BOM",Q42)))</formula>
    </cfRule>
  </conditionalFormatting>
  <conditionalFormatting sqref="Q42">
    <cfRule type="containsText" dxfId="62" priority="183" operator="containsText" text="Phase Out">
      <formula>NOT(ISERROR(SEARCH("Phase Out",Q42)))</formula>
    </cfRule>
  </conditionalFormatting>
  <conditionalFormatting sqref="C155">
    <cfRule type="containsText" dxfId="61" priority="127" operator="containsText" text="TBD">
      <formula>NOT(ISERROR(SEARCH("TBD",C155)))</formula>
    </cfRule>
  </conditionalFormatting>
  <conditionalFormatting sqref="C155">
    <cfRule type="containsText" dxfId="60" priority="126" operator="containsText" text="TBD">
      <formula>NOT(ISERROR(SEARCH("TBD",C155)))</formula>
    </cfRule>
  </conditionalFormatting>
  <conditionalFormatting sqref="K155">
    <cfRule type="containsText" dxfId="59" priority="121" operator="containsText" text="Planned">
      <formula>NOT(ISERROR(SEARCH("Planned",K155)))</formula>
    </cfRule>
    <cfRule type="containsText" dxfId="58" priority="125" operator="containsText" text="Obsoleted">
      <formula>NOT(ISERROR(SEARCH("Obsoleted",K155)))</formula>
    </cfRule>
  </conditionalFormatting>
  <conditionalFormatting sqref="K155">
    <cfRule type="containsText" dxfId="57" priority="122" operator="containsText" text="In Development">
      <formula>NOT(ISERROR(SEARCH("In Development",K155)))</formula>
    </cfRule>
    <cfRule type="containsText" dxfId="56" priority="123" operator="containsText" text="Released">
      <formula>NOT(ISERROR(SEARCH("Released",K155)))</formula>
    </cfRule>
    <cfRule type="containsText" dxfId="55" priority="124" operator="containsText" text="Reference BOM">
      <formula>NOT(ISERROR(SEARCH("Reference BOM",K155)))</formula>
    </cfRule>
  </conditionalFormatting>
  <conditionalFormatting sqref="K155">
    <cfRule type="containsText" dxfId="54" priority="120" operator="containsText" text="Phase Out">
      <formula>NOT(ISERROR(SEARCH("Phase Out",K155)))</formula>
    </cfRule>
  </conditionalFormatting>
  <conditionalFormatting sqref="C32">
    <cfRule type="containsText" dxfId="53" priority="33" operator="containsText" text="TBD">
      <formula>NOT(ISERROR(SEARCH("TBD",C32)))</formula>
    </cfRule>
  </conditionalFormatting>
  <conditionalFormatting sqref="L37:M37">
    <cfRule type="containsText" dxfId="52" priority="32" operator="containsText" text="TBD">
      <formula>NOT(ISERROR(SEARCH("TBD",L37)))</formula>
    </cfRule>
  </conditionalFormatting>
  <conditionalFormatting sqref="K37">
    <cfRule type="containsText" dxfId="51" priority="31" operator="containsText" text="TBD">
      <formula>NOT(ISERROR(SEARCH("TBD",K37)))</formula>
    </cfRule>
  </conditionalFormatting>
  <conditionalFormatting sqref="C181:C182">
    <cfRule type="containsText" dxfId="50" priority="30" operator="containsText" text="TBD">
      <formula>NOT(ISERROR(SEARCH("TBD",C181)))</formula>
    </cfRule>
  </conditionalFormatting>
  <conditionalFormatting sqref="L181:M182">
    <cfRule type="containsText" dxfId="49" priority="28" operator="containsText" text="TBD">
      <formula>NOT(ISERROR(SEARCH("TBD",L181)))</formula>
    </cfRule>
  </conditionalFormatting>
  <conditionalFormatting sqref="L181:M182">
    <cfRule type="containsText" dxfId="48" priority="27" operator="containsText" text="TBD">
      <formula>NOT(ISERROR(SEARCH("TBD",L181)))</formula>
    </cfRule>
  </conditionalFormatting>
  <conditionalFormatting sqref="C182">
    <cfRule type="containsText" dxfId="47" priority="26" operator="containsText" text="TBD">
      <formula>NOT(ISERROR(SEARCH("TBD",C182)))</formula>
    </cfRule>
  </conditionalFormatting>
  <conditionalFormatting sqref="Q181:Q182">
    <cfRule type="containsText" dxfId="46" priority="22" operator="containsText" text="Planned">
      <formula>NOT(ISERROR(SEARCH("Planned",Q181)))</formula>
    </cfRule>
    <cfRule type="containsText" dxfId="45" priority="29" operator="containsText" text="Obsoleted">
      <formula>NOT(ISERROR(SEARCH("Obsoleted",Q181)))</formula>
    </cfRule>
  </conditionalFormatting>
  <conditionalFormatting sqref="Q181:Q182">
    <cfRule type="containsText" dxfId="44" priority="23" operator="containsText" text="In Development">
      <formula>NOT(ISERROR(SEARCH("In Development",Q181)))</formula>
    </cfRule>
    <cfRule type="containsText" dxfId="43" priority="24" operator="containsText" text="Released">
      <formula>NOT(ISERROR(SEARCH("Released",Q181)))</formula>
    </cfRule>
    <cfRule type="containsText" dxfId="42" priority="25" operator="containsText" text="Reference BOM">
      <formula>NOT(ISERROR(SEARCH("Reference BOM",Q181)))</formula>
    </cfRule>
  </conditionalFormatting>
  <conditionalFormatting sqref="Q181:Q182">
    <cfRule type="containsText" dxfId="41" priority="21" operator="containsText" text="Phase Out">
      <formula>NOT(ISERROR(SEARCH("Phase Out",Q181)))</formula>
    </cfRule>
  </conditionalFormatting>
  <conditionalFormatting sqref="C184:C185">
    <cfRule type="containsText" dxfId="40" priority="20" operator="containsText" text="TBD">
      <formula>NOT(ISERROR(SEARCH("TBD",C184)))</formula>
    </cfRule>
  </conditionalFormatting>
  <conditionalFormatting sqref="L184:M185">
    <cfRule type="containsText" dxfId="39" priority="18" operator="containsText" text="TBD">
      <formula>NOT(ISERROR(SEARCH("TBD",L184)))</formula>
    </cfRule>
  </conditionalFormatting>
  <conditionalFormatting sqref="L184:M185">
    <cfRule type="containsText" dxfId="38" priority="17" operator="containsText" text="TBD">
      <formula>NOT(ISERROR(SEARCH("TBD",L184)))</formula>
    </cfRule>
  </conditionalFormatting>
  <conditionalFormatting sqref="C185">
    <cfRule type="containsText" dxfId="37" priority="16" operator="containsText" text="TBD">
      <formula>NOT(ISERROR(SEARCH("TBD",C185)))</formula>
    </cfRule>
  </conditionalFormatting>
  <conditionalFormatting sqref="Q184:Q185">
    <cfRule type="containsText" dxfId="36" priority="12" operator="containsText" text="Planned">
      <formula>NOT(ISERROR(SEARCH("Planned",Q184)))</formula>
    </cfRule>
    <cfRule type="containsText" dxfId="35" priority="19" operator="containsText" text="Obsoleted">
      <formula>NOT(ISERROR(SEARCH("Obsoleted",Q184)))</formula>
    </cfRule>
  </conditionalFormatting>
  <conditionalFormatting sqref="Q184:Q185">
    <cfRule type="containsText" dxfId="34" priority="13" operator="containsText" text="In Development">
      <formula>NOT(ISERROR(SEARCH("In Development",Q184)))</formula>
    </cfRule>
    <cfRule type="containsText" dxfId="33" priority="14" operator="containsText" text="Released">
      <formula>NOT(ISERROR(SEARCH("Released",Q184)))</formula>
    </cfRule>
    <cfRule type="containsText" dxfId="32" priority="15" operator="containsText" text="Reference BOM">
      <formula>NOT(ISERROR(SEARCH("Reference BOM",Q184)))</formula>
    </cfRule>
  </conditionalFormatting>
  <conditionalFormatting sqref="Q184:Q185">
    <cfRule type="containsText" dxfId="31" priority="11" operator="containsText" text="Phase Out">
      <formula>NOT(ISERROR(SEARCH("Phase Out",Q184)))</formula>
    </cfRule>
  </conditionalFormatting>
  <conditionalFormatting sqref="C186:C187">
    <cfRule type="containsText" dxfId="30" priority="10" operator="containsText" text="TBD">
      <formula>NOT(ISERROR(SEARCH("TBD",C186)))</formula>
    </cfRule>
  </conditionalFormatting>
  <conditionalFormatting sqref="L186:M187">
    <cfRule type="containsText" dxfId="29" priority="8" operator="containsText" text="TBD">
      <formula>NOT(ISERROR(SEARCH("TBD",L186)))</formula>
    </cfRule>
  </conditionalFormatting>
  <conditionalFormatting sqref="L186:M187">
    <cfRule type="containsText" dxfId="28" priority="7" operator="containsText" text="TBD">
      <formula>NOT(ISERROR(SEARCH("TBD",L186)))</formula>
    </cfRule>
  </conditionalFormatting>
  <conditionalFormatting sqref="C187">
    <cfRule type="containsText" dxfId="27" priority="6" operator="containsText" text="TBD">
      <formula>NOT(ISERROR(SEARCH("TBD",C187)))</formula>
    </cfRule>
  </conditionalFormatting>
  <conditionalFormatting sqref="Q186:Q187">
    <cfRule type="containsText" dxfId="26" priority="2" operator="containsText" text="Planned">
      <formula>NOT(ISERROR(SEARCH("Planned",Q186)))</formula>
    </cfRule>
    <cfRule type="containsText" dxfId="25" priority="9" operator="containsText" text="Obsoleted">
      <formula>NOT(ISERROR(SEARCH("Obsoleted",Q186)))</formula>
    </cfRule>
  </conditionalFormatting>
  <conditionalFormatting sqref="Q186:Q187">
    <cfRule type="containsText" dxfId="24" priority="3" operator="containsText" text="In Development">
      <formula>NOT(ISERROR(SEARCH("In Development",Q186)))</formula>
    </cfRule>
    <cfRule type="containsText" dxfId="23" priority="4" operator="containsText" text="Released">
      <formula>NOT(ISERROR(SEARCH("Released",Q186)))</formula>
    </cfRule>
    <cfRule type="containsText" dxfId="22" priority="5" operator="containsText" text="Reference BOM">
      <formula>NOT(ISERROR(SEARCH("Reference BOM",Q186)))</formula>
    </cfRule>
  </conditionalFormatting>
  <conditionalFormatting sqref="Q186:Q187">
    <cfRule type="containsText" dxfId="21" priority="1" operator="containsText" text="Phase Out">
      <formula>NOT(ISERROR(SEARCH("Phase Out",Q186)))</formula>
    </cfRule>
  </conditionalFormatting>
  <pageMargins left="0.7" right="0.7" top="0.75" bottom="0.75" header="0.3" footer="0.3"/>
  <pageSetup paperSize="17" scale="39" orientation="portrait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AF49E-17F4-4331-9A63-0EEB4751965D}">
  <sheetPr codeName="Sheet2"/>
  <dimension ref="A1:AB29"/>
  <sheetViews>
    <sheetView showGridLines="0" topLeftCell="E1" zoomScaleNormal="100" workbookViewId="0">
      <selection activeCell="M4" sqref="M4"/>
    </sheetView>
  </sheetViews>
  <sheetFormatPr defaultRowHeight="15" x14ac:dyDescent="0.25"/>
  <cols>
    <col min="2" max="2" width="21.28515625" bestFit="1" customWidth="1"/>
    <col min="3" max="3" width="12.140625" bestFit="1" customWidth="1"/>
    <col min="4" max="4" width="11.7109375" bestFit="1" customWidth="1"/>
    <col min="5" max="5" width="12.140625" bestFit="1" customWidth="1"/>
    <col min="6" max="6" width="7.7109375" bestFit="1" customWidth="1"/>
    <col min="7" max="7" width="11.7109375" bestFit="1" customWidth="1"/>
    <col min="8" max="8" width="12.140625" bestFit="1" customWidth="1"/>
    <col min="9" max="9" width="11.7109375" bestFit="1" customWidth="1"/>
    <col min="10" max="10" width="12.140625" bestFit="1" customWidth="1"/>
    <col min="11" max="11" width="45" customWidth="1"/>
    <col min="13" max="13" width="11.7109375" bestFit="1" customWidth="1"/>
    <col min="14" max="14" width="12.140625" bestFit="1" customWidth="1"/>
    <col min="15" max="15" width="11.7109375" bestFit="1" customWidth="1"/>
    <col min="16" max="16" width="12.140625" bestFit="1" customWidth="1"/>
  </cols>
  <sheetData>
    <row r="1" spans="1:28" ht="18.75" customHeight="1" x14ac:dyDescent="0.3">
      <c r="A1" s="129" t="s">
        <v>357</v>
      </c>
      <c r="B1" s="129"/>
      <c r="C1" s="129"/>
      <c r="G1" s="121" t="s">
        <v>358</v>
      </c>
      <c r="H1" s="121"/>
      <c r="I1" s="121"/>
      <c r="J1" s="121"/>
      <c r="M1" s="121" t="s">
        <v>359</v>
      </c>
      <c r="N1" s="121"/>
      <c r="O1" s="121"/>
      <c r="P1" s="121"/>
    </row>
    <row r="2" spans="1:28" ht="15" customHeight="1" x14ac:dyDescent="0.25">
      <c r="A2" s="130" t="s">
        <v>360</v>
      </c>
      <c r="B2" s="25" t="s">
        <v>361</v>
      </c>
      <c r="C2" s="23"/>
      <c r="F2" s="122"/>
      <c r="G2" s="123" t="s">
        <v>362</v>
      </c>
      <c r="H2" s="124"/>
      <c r="I2" s="125" t="s">
        <v>363</v>
      </c>
      <c r="J2" s="124"/>
      <c r="K2" t="s">
        <v>364</v>
      </c>
      <c r="L2" s="122"/>
      <c r="M2" s="123" t="s">
        <v>362</v>
      </c>
      <c r="N2" s="124"/>
      <c r="O2" s="125" t="s">
        <v>363</v>
      </c>
      <c r="P2" s="124"/>
    </row>
    <row r="3" spans="1:28" ht="15" customHeight="1" x14ac:dyDescent="0.25">
      <c r="A3" s="130"/>
      <c r="B3" s="24" t="s">
        <v>365</v>
      </c>
      <c r="C3" s="23"/>
      <c r="F3" s="122"/>
      <c r="G3" s="22" t="s">
        <v>366</v>
      </c>
      <c r="H3" s="21" t="s">
        <v>367</v>
      </c>
      <c r="I3" s="21" t="s">
        <v>366</v>
      </c>
      <c r="J3" s="21" t="s">
        <v>367</v>
      </c>
      <c r="L3" s="122"/>
      <c r="M3" s="22" t="s">
        <v>366</v>
      </c>
      <c r="N3" s="21" t="s">
        <v>367</v>
      </c>
      <c r="O3" s="21" t="s">
        <v>366</v>
      </c>
      <c r="P3" s="21" t="s">
        <v>367</v>
      </c>
    </row>
    <row r="4" spans="1:28" ht="15" customHeight="1" x14ac:dyDescent="0.25">
      <c r="A4" s="19" t="s">
        <v>368</v>
      </c>
      <c r="B4" s="20" t="s">
        <v>361</v>
      </c>
      <c r="C4" s="17"/>
      <c r="F4" s="13">
        <v>1</v>
      </c>
      <c r="G4" s="12">
        <v>50</v>
      </c>
      <c r="H4" s="11">
        <v>122</v>
      </c>
      <c r="I4" s="11">
        <v>39.200000000000003</v>
      </c>
      <c r="J4" s="11">
        <v>120</v>
      </c>
      <c r="L4" s="13">
        <v>1</v>
      </c>
      <c r="M4" s="12">
        <v>45</v>
      </c>
      <c r="N4" s="11">
        <v>120</v>
      </c>
      <c r="O4" s="11">
        <v>39.200000000000003</v>
      </c>
      <c r="P4" s="11">
        <v>120</v>
      </c>
    </row>
    <row r="5" spans="1:28" ht="15" customHeight="1" x14ac:dyDescent="0.25">
      <c r="A5" s="19"/>
      <c r="B5" s="18" t="s">
        <v>369</v>
      </c>
      <c r="C5" s="17"/>
      <c r="F5" s="13">
        <v>0.75</v>
      </c>
      <c r="G5" s="12">
        <v>51.3</v>
      </c>
      <c r="H5" s="11">
        <v>102.5</v>
      </c>
      <c r="I5" s="11">
        <v>39.200000000000003</v>
      </c>
      <c r="J5" s="11">
        <v>105</v>
      </c>
      <c r="L5" s="13">
        <v>0.75</v>
      </c>
      <c r="M5" s="12">
        <v>45</v>
      </c>
      <c r="N5" s="11">
        <v>105</v>
      </c>
      <c r="O5" s="11">
        <v>39.200000000000003</v>
      </c>
      <c r="P5" s="11">
        <v>105</v>
      </c>
    </row>
    <row r="6" spans="1:28" ht="15" customHeight="1" x14ac:dyDescent="0.25">
      <c r="A6" s="128" t="s">
        <v>370</v>
      </c>
      <c r="B6" s="16" t="s">
        <v>361</v>
      </c>
      <c r="C6" s="14"/>
      <c r="F6" s="13">
        <v>0.5</v>
      </c>
      <c r="G6" s="12">
        <v>52.5</v>
      </c>
      <c r="H6" s="11">
        <v>83</v>
      </c>
      <c r="I6" s="11">
        <v>39.200000000000003</v>
      </c>
      <c r="J6" s="11">
        <v>90</v>
      </c>
      <c r="L6" s="13">
        <v>0.5</v>
      </c>
      <c r="M6" s="12">
        <v>45</v>
      </c>
      <c r="N6" s="11">
        <v>95</v>
      </c>
      <c r="O6" s="11">
        <v>39.200000000000003</v>
      </c>
      <c r="P6" s="11">
        <v>90</v>
      </c>
    </row>
    <row r="7" spans="1:28" ht="15" customHeight="1" x14ac:dyDescent="0.25">
      <c r="A7" s="128"/>
      <c r="B7" s="15" t="s">
        <v>371</v>
      </c>
      <c r="C7" s="14"/>
      <c r="F7" s="13">
        <v>0.25</v>
      </c>
      <c r="G7" s="12">
        <v>53.9</v>
      </c>
      <c r="H7" s="11">
        <v>79</v>
      </c>
      <c r="I7" s="11">
        <v>39.200000000000003</v>
      </c>
      <c r="J7" s="11">
        <v>80</v>
      </c>
      <c r="K7" s="1"/>
      <c r="L7" s="13">
        <v>0.25</v>
      </c>
      <c r="M7" s="12">
        <v>45</v>
      </c>
      <c r="N7" s="11">
        <v>90</v>
      </c>
      <c r="O7" s="11">
        <v>39.200000000000003</v>
      </c>
      <c r="P7" s="11">
        <v>80</v>
      </c>
    </row>
    <row r="8" spans="1:28" ht="22.5" customHeight="1" x14ac:dyDescent="0.25">
      <c r="A8" s="126" t="s">
        <v>372</v>
      </c>
      <c r="B8" s="126"/>
      <c r="C8" s="126"/>
      <c r="H8" s="10"/>
      <c r="I8" s="9"/>
      <c r="J8" s="1"/>
      <c r="K8" s="1"/>
      <c r="N8" s="1"/>
      <c r="O8" s="7"/>
      <c r="P8" s="7"/>
    </row>
    <row r="9" spans="1:28" ht="21" customHeight="1" x14ac:dyDescent="0.25">
      <c r="A9" s="126"/>
      <c r="B9" s="126"/>
      <c r="C9" s="126"/>
      <c r="H9" s="10"/>
      <c r="I9" s="9"/>
      <c r="J9" s="1"/>
      <c r="K9" s="1"/>
      <c r="N9" s="1"/>
      <c r="O9" s="7"/>
      <c r="P9" s="7"/>
    </row>
    <row r="10" spans="1:28" ht="15" customHeight="1" x14ac:dyDescent="0.25">
      <c r="B10" s="6"/>
      <c r="C10" s="6"/>
      <c r="E10" s="1"/>
      <c r="H10" s="8"/>
      <c r="N10" s="1"/>
      <c r="O10" s="7"/>
      <c r="P10" s="7"/>
    </row>
    <row r="11" spans="1:28" ht="14.25" customHeight="1" x14ac:dyDescent="0.25">
      <c r="B11" s="6"/>
      <c r="C11" s="6"/>
      <c r="U11" t="s">
        <v>373</v>
      </c>
      <c r="V11" t="s">
        <v>373</v>
      </c>
      <c r="W11" t="s">
        <v>374</v>
      </c>
      <c r="X11" t="s">
        <v>375</v>
      </c>
    </row>
    <row r="12" spans="1:28" ht="18.75" customHeight="1" x14ac:dyDescent="0.25">
      <c r="A12" s="127" t="s">
        <v>376</v>
      </c>
      <c r="B12" s="127"/>
      <c r="C12" s="127"/>
      <c r="T12" s="41">
        <v>1</v>
      </c>
      <c r="U12">
        <v>13.37</v>
      </c>
      <c r="V12">
        <f>V20</f>
        <v>13.81</v>
      </c>
      <c r="W12">
        <f>W20</f>
        <v>13.78</v>
      </c>
      <c r="X12">
        <f>X20</f>
        <v>13.78</v>
      </c>
      <c r="Z12" s="41"/>
    </row>
    <row r="13" spans="1:28" x14ac:dyDescent="0.25">
      <c r="A13" s="127"/>
      <c r="B13" s="127"/>
      <c r="C13" s="127"/>
      <c r="T13" s="41">
        <v>0.75</v>
      </c>
      <c r="U13">
        <v>20.18</v>
      </c>
      <c r="V13">
        <f>V23</f>
        <v>19.059999999999999</v>
      </c>
      <c r="W13">
        <f>W23</f>
        <v>19.34</v>
      </c>
      <c r="X13">
        <f>X23</f>
        <v>19.18</v>
      </c>
      <c r="Z13" s="41"/>
    </row>
    <row r="14" spans="1:28" x14ac:dyDescent="0.25">
      <c r="A14" s="127"/>
      <c r="B14" s="127"/>
      <c r="C14" s="127"/>
      <c r="T14" s="41">
        <v>0.5</v>
      </c>
      <c r="U14">
        <v>33.82</v>
      </c>
      <c r="V14">
        <v>32.99</v>
      </c>
      <c r="W14">
        <f>W26</f>
        <v>34.130000000000003</v>
      </c>
      <c r="X14">
        <f>X26</f>
        <v>33.82</v>
      </c>
      <c r="Z14" s="41"/>
    </row>
    <row r="15" spans="1:28" x14ac:dyDescent="0.25">
      <c r="A15" s="127"/>
      <c r="B15" s="127"/>
      <c r="C15" s="127"/>
      <c r="T15" s="41">
        <v>0.25</v>
      </c>
      <c r="U15">
        <v>42.84</v>
      </c>
      <c r="V15">
        <v>39.65</v>
      </c>
      <c r="W15">
        <f>W29</f>
        <v>42.01</v>
      </c>
      <c r="X15">
        <f>X29</f>
        <v>42.01</v>
      </c>
      <c r="Z15" s="41"/>
    </row>
    <row r="16" spans="1:28" x14ac:dyDescent="0.25">
      <c r="A16" s="6"/>
      <c r="B16" s="6"/>
      <c r="C16" s="6"/>
      <c r="U16" s="42">
        <f>U12*0.02+U13*0.62+U14*0.23+U15*0.13</f>
        <v>26.126800000000003</v>
      </c>
      <c r="V16" s="42">
        <f>V12*0.02+V13*0.62+V14*0.23+V15*0.13</f>
        <v>24.835599999999999</v>
      </c>
      <c r="W16" s="42">
        <f>W12*0.02+W13*0.62+W14*0.23+W15*0.13</f>
        <v>25.577600000000004</v>
      </c>
      <c r="X16" s="42">
        <f>X12*0.02+X13*0.62+X14*0.23+X15*0.13</f>
        <v>25.4071</v>
      </c>
      <c r="AA16" s="42"/>
      <c r="AB16" s="42"/>
    </row>
    <row r="18" spans="20:26" x14ac:dyDescent="0.25">
      <c r="U18" t="s">
        <v>377</v>
      </c>
      <c r="V18" t="s">
        <v>377</v>
      </c>
    </row>
    <row r="19" spans="20:26" x14ac:dyDescent="0.25">
      <c r="T19" t="s">
        <v>378</v>
      </c>
      <c r="U19">
        <v>75444</v>
      </c>
      <c r="V19">
        <v>94660</v>
      </c>
      <c r="W19">
        <v>112500</v>
      </c>
      <c r="X19">
        <v>115154</v>
      </c>
    </row>
    <row r="20" spans="20:26" x14ac:dyDescent="0.25">
      <c r="T20" t="s">
        <v>13</v>
      </c>
      <c r="U20">
        <v>13.37</v>
      </c>
      <c r="V20">
        <v>13.81</v>
      </c>
      <c r="W20">
        <v>13.78</v>
      </c>
      <c r="X20">
        <v>13.78</v>
      </c>
    </row>
    <row r="21" spans="20:26" x14ac:dyDescent="0.25">
      <c r="T21" s="41">
        <v>0.75</v>
      </c>
      <c r="U21">
        <f>U19*0.75</f>
        <v>56583</v>
      </c>
      <c r="V21">
        <f>V19*0.75</f>
        <v>70995</v>
      </c>
      <c r="W21">
        <f>W19*0.75</f>
        <v>84375</v>
      </c>
      <c r="X21">
        <f>X19*0.75</f>
        <v>86365.5</v>
      </c>
      <c r="Z21" s="41"/>
    </row>
    <row r="22" spans="20:26" x14ac:dyDescent="0.25">
      <c r="T22" t="s">
        <v>378</v>
      </c>
      <c r="U22">
        <v>54411</v>
      </c>
      <c r="V22">
        <v>69793</v>
      </c>
      <c r="W22">
        <v>84917</v>
      </c>
      <c r="X22">
        <v>87390</v>
      </c>
    </row>
    <row r="23" spans="20:26" x14ac:dyDescent="0.25">
      <c r="T23" t="s">
        <v>13</v>
      </c>
      <c r="U23">
        <v>20.18</v>
      </c>
      <c r="V23">
        <v>19.059999999999999</v>
      </c>
      <c r="W23">
        <v>19.34</v>
      </c>
      <c r="X23">
        <v>19.18</v>
      </c>
    </row>
    <row r="24" spans="20:26" x14ac:dyDescent="0.25">
      <c r="T24" s="41">
        <v>0.5</v>
      </c>
      <c r="U24">
        <f>U19*0.5</f>
        <v>37722</v>
      </c>
      <c r="V24">
        <f>V19*0.5</f>
        <v>47330</v>
      </c>
      <c r="W24">
        <f>W19*0.5</f>
        <v>56250</v>
      </c>
      <c r="X24">
        <f>X19*0.5</f>
        <v>57577</v>
      </c>
      <c r="Z24" s="41"/>
    </row>
    <row r="25" spans="20:26" x14ac:dyDescent="0.25">
      <c r="T25" t="s">
        <v>378</v>
      </c>
      <c r="U25">
        <v>37496</v>
      </c>
      <c r="V25">
        <v>46887</v>
      </c>
      <c r="W25">
        <v>55977</v>
      </c>
      <c r="X25">
        <v>58756</v>
      </c>
    </row>
    <row r="26" spans="20:26" x14ac:dyDescent="0.25">
      <c r="T26" t="s">
        <v>13</v>
      </c>
      <c r="U26">
        <v>33.82</v>
      </c>
      <c r="V26">
        <v>32.99</v>
      </c>
      <c r="W26">
        <v>34.130000000000003</v>
      </c>
      <c r="X26">
        <v>33.82</v>
      </c>
    </row>
    <row r="27" spans="20:26" x14ac:dyDescent="0.25">
      <c r="T27" s="41">
        <v>0.5</v>
      </c>
      <c r="U27">
        <f>U19*0.25</f>
        <v>18861</v>
      </c>
      <c r="V27">
        <f>V19*0.25</f>
        <v>23665</v>
      </c>
      <c r="W27">
        <f>W19*0.25</f>
        <v>28125</v>
      </c>
      <c r="X27">
        <f>X19*0.25</f>
        <v>28788.5</v>
      </c>
      <c r="Z27" s="41"/>
    </row>
    <row r="28" spans="20:26" x14ac:dyDescent="0.25">
      <c r="T28" t="s">
        <v>378</v>
      </c>
      <c r="U28">
        <v>18615</v>
      </c>
      <c r="V28">
        <v>23775</v>
      </c>
      <c r="W28">
        <v>27627</v>
      </c>
      <c r="X28">
        <v>27627</v>
      </c>
    </row>
    <row r="29" spans="20:26" x14ac:dyDescent="0.25">
      <c r="T29" t="s">
        <v>13</v>
      </c>
      <c r="U29">
        <v>42.84</v>
      </c>
      <c r="V29">
        <v>39.65</v>
      </c>
      <c r="W29">
        <v>42.01</v>
      </c>
      <c r="X29">
        <v>42.01</v>
      </c>
    </row>
  </sheetData>
  <mergeCells count="13">
    <mergeCell ref="A12:C15"/>
    <mergeCell ref="G1:J1"/>
    <mergeCell ref="F2:F3"/>
    <mergeCell ref="A6:A7"/>
    <mergeCell ref="A1:C1"/>
    <mergeCell ref="A2:A3"/>
    <mergeCell ref="G2:H2"/>
    <mergeCell ref="I2:J2"/>
    <mergeCell ref="M1:P1"/>
    <mergeCell ref="L2:L3"/>
    <mergeCell ref="M2:N2"/>
    <mergeCell ref="O2:P2"/>
    <mergeCell ref="A8:C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24CD1-AEC4-41A6-9AB3-F4F7A509916C}">
  <sheetPr codeName="Sheet3"/>
  <dimension ref="A1:J43"/>
  <sheetViews>
    <sheetView topLeftCell="A19" workbookViewId="0">
      <selection activeCell="D43" sqref="D43"/>
    </sheetView>
  </sheetViews>
  <sheetFormatPr defaultRowHeight="15" x14ac:dyDescent="0.25"/>
  <cols>
    <col min="2" max="2" width="10.7109375" bestFit="1" customWidth="1"/>
    <col min="4" max="4" width="83.140625" bestFit="1" customWidth="1"/>
  </cols>
  <sheetData>
    <row r="1" spans="1:10" x14ac:dyDescent="0.25">
      <c r="A1" s="30" t="s">
        <v>379</v>
      </c>
      <c r="B1" s="32" t="s">
        <v>380</v>
      </c>
      <c r="C1" s="30" t="s">
        <v>381</v>
      </c>
      <c r="D1" s="33" t="s">
        <v>382</v>
      </c>
    </row>
    <row r="2" spans="1:10" x14ac:dyDescent="0.25">
      <c r="A2" s="29">
        <v>0</v>
      </c>
      <c r="B2" s="31">
        <v>42683</v>
      </c>
      <c r="C2" s="29" t="s">
        <v>383</v>
      </c>
      <c r="D2" s="11" t="s">
        <v>3</v>
      </c>
    </row>
    <row r="3" spans="1:10" x14ac:dyDescent="0.25">
      <c r="A3" s="29">
        <v>1</v>
      </c>
      <c r="B3" s="31">
        <v>42705</v>
      </c>
      <c r="C3" s="29" t="s">
        <v>384</v>
      </c>
      <c r="D3" s="11" t="s">
        <v>385</v>
      </c>
    </row>
    <row r="4" spans="1:10" x14ac:dyDescent="0.25">
      <c r="A4" s="29">
        <v>2</v>
      </c>
      <c r="B4" s="31">
        <v>42759</v>
      </c>
      <c r="C4" s="29" t="s">
        <v>383</v>
      </c>
      <c r="D4" s="11" t="s">
        <v>386</v>
      </c>
    </row>
    <row r="5" spans="1:10" x14ac:dyDescent="0.25">
      <c r="A5" s="29">
        <v>2</v>
      </c>
      <c r="B5" s="31">
        <v>42759</v>
      </c>
      <c r="C5" s="29" t="s">
        <v>383</v>
      </c>
      <c r="D5" s="11" t="s">
        <v>387</v>
      </c>
    </row>
    <row r="6" spans="1:10" x14ac:dyDescent="0.25">
      <c r="A6" s="29">
        <v>2</v>
      </c>
      <c r="B6" s="31">
        <v>42759</v>
      </c>
      <c r="C6" s="29" t="s">
        <v>383</v>
      </c>
      <c r="D6" s="11" t="s">
        <v>388</v>
      </c>
    </row>
    <row r="7" spans="1:10" x14ac:dyDescent="0.25">
      <c r="A7" s="29">
        <v>2</v>
      </c>
      <c r="B7" s="31">
        <v>42759</v>
      </c>
      <c r="C7" s="29" t="s">
        <v>383</v>
      </c>
      <c r="D7" s="11" t="s">
        <v>389</v>
      </c>
    </row>
    <row r="8" spans="1:10" x14ac:dyDescent="0.25">
      <c r="A8" s="29">
        <v>3</v>
      </c>
      <c r="B8" s="31">
        <v>42807</v>
      </c>
      <c r="C8" s="29" t="s">
        <v>383</v>
      </c>
      <c r="D8" s="11" t="s">
        <v>390</v>
      </c>
      <c r="J8">
        <f>208-96</f>
        <v>112</v>
      </c>
    </row>
    <row r="9" spans="1:10" x14ac:dyDescent="0.25">
      <c r="A9" s="29">
        <v>4</v>
      </c>
      <c r="B9" s="31">
        <v>42830</v>
      </c>
      <c r="C9" s="29" t="s">
        <v>383</v>
      </c>
      <c r="D9" s="11" t="s">
        <v>391</v>
      </c>
    </row>
    <row r="10" spans="1:10" x14ac:dyDescent="0.25">
      <c r="A10" s="29">
        <v>5</v>
      </c>
      <c r="B10" s="31">
        <v>42929</v>
      </c>
      <c r="C10" s="29" t="s">
        <v>383</v>
      </c>
      <c r="D10" s="11" t="s">
        <v>392</v>
      </c>
    </row>
    <row r="11" spans="1:10" x14ac:dyDescent="0.25">
      <c r="A11" s="29">
        <v>5</v>
      </c>
      <c r="B11" s="31">
        <v>42929</v>
      </c>
      <c r="C11" s="29" t="s">
        <v>383</v>
      </c>
      <c r="D11" s="11" t="s">
        <v>393</v>
      </c>
    </row>
    <row r="12" spans="1:10" x14ac:dyDescent="0.25">
      <c r="A12" s="29">
        <v>5</v>
      </c>
      <c r="B12" s="31">
        <v>42929</v>
      </c>
      <c r="C12" s="29" t="s">
        <v>383</v>
      </c>
      <c r="D12" s="11" t="s">
        <v>394</v>
      </c>
    </row>
    <row r="13" spans="1:10" x14ac:dyDescent="0.25">
      <c r="A13" s="29">
        <v>5</v>
      </c>
      <c r="B13" s="31">
        <v>42929</v>
      </c>
      <c r="C13" s="29" t="s">
        <v>383</v>
      </c>
      <c r="D13" s="11" t="s">
        <v>395</v>
      </c>
    </row>
    <row r="14" spans="1:10" x14ac:dyDescent="0.25">
      <c r="A14" s="29">
        <v>6</v>
      </c>
      <c r="B14" s="31">
        <v>43070</v>
      </c>
      <c r="C14" s="29" t="s">
        <v>383</v>
      </c>
      <c r="D14" s="11" t="s">
        <v>396</v>
      </c>
    </row>
    <row r="15" spans="1:10" x14ac:dyDescent="0.25">
      <c r="A15" s="29">
        <v>7</v>
      </c>
      <c r="B15" s="31">
        <v>43108</v>
      </c>
      <c r="C15" s="29" t="s">
        <v>383</v>
      </c>
      <c r="D15" s="11" t="s">
        <v>397</v>
      </c>
    </row>
    <row r="16" spans="1:10" x14ac:dyDescent="0.25">
      <c r="A16" s="29">
        <v>8</v>
      </c>
      <c r="B16" s="31">
        <v>43336</v>
      </c>
      <c r="C16" s="29" t="s">
        <v>383</v>
      </c>
      <c r="D16" s="11" t="s">
        <v>398</v>
      </c>
    </row>
    <row r="17" spans="1:4" x14ac:dyDescent="0.25">
      <c r="A17" s="29">
        <v>8</v>
      </c>
      <c r="B17" s="31">
        <v>43336</v>
      </c>
      <c r="C17" s="29" t="s">
        <v>383</v>
      </c>
      <c r="D17" s="11" t="s">
        <v>399</v>
      </c>
    </row>
    <row r="18" spans="1:4" x14ac:dyDescent="0.25">
      <c r="A18" s="29">
        <v>8</v>
      </c>
      <c r="B18" s="31">
        <v>43336</v>
      </c>
      <c r="C18" s="29" t="s">
        <v>383</v>
      </c>
      <c r="D18" s="11" t="s">
        <v>400</v>
      </c>
    </row>
    <row r="19" spans="1:4" x14ac:dyDescent="0.25">
      <c r="A19" s="29">
        <v>8</v>
      </c>
      <c r="B19" s="31">
        <v>43336</v>
      </c>
      <c r="C19" s="29" t="s">
        <v>383</v>
      </c>
      <c r="D19" s="11" t="s">
        <v>401</v>
      </c>
    </row>
    <row r="20" spans="1:4" x14ac:dyDescent="0.25">
      <c r="A20" s="29">
        <v>8</v>
      </c>
      <c r="B20" s="31">
        <v>43336</v>
      </c>
      <c r="C20" s="29" t="s">
        <v>383</v>
      </c>
      <c r="D20" s="11" t="s">
        <v>402</v>
      </c>
    </row>
    <row r="21" spans="1:4" x14ac:dyDescent="0.25">
      <c r="A21" s="29">
        <v>8</v>
      </c>
      <c r="B21" s="31">
        <v>43336</v>
      </c>
      <c r="C21" s="29" t="s">
        <v>383</v>
      </c>
      <c r="D21" s="11" t="s">
        <v>403</v>
      </c>
    </row>
    <row r="22" spans="1:4" x14ac:dyDescent="0.25">
      <c r="A22" s="29">
        <v>8</v>
      </c>
      <c r="B22" s="31">
        <v>43336</v>
      </c>
      <c r="C22" s="29" t="s">
        <v>383</v>
      </c>
      <c r="D22" s="11" t="s">
        <v>404</v>
      </c>
    </row>
    <row r="23" spans="1:4" x14ac:dyDescent="0.25">
      <c r="A23" s="29">
        <v>8</v>
      </c>
      <c r="B23" s="31">
        <v>43336</v>
      </c>
      <c r="C23" s="29" t="s">
        <v>383</v>
      </c>
      <c r="D23" s="11" t="s">
        <v>405</v>
      </c>
    </row>
    <row r="24" spans="1:4" x14ac:dyDescent="0.25">
      <c r="A24" s="29">
        <v>8</v>
      </c>
      <c r="B24" s="31">
        <v>43336</v>
      </c>
      <c r="C24" s="29" t="s">
        <v>383</v>
      </c>
      <c r="D24" s="11" t="s">
        <v>406</v>
      </c>
    </row>
    <row r="25" spans="1:4" x14ac:dyDescent="0.25">
      <c r="A25" s="29">
        <v>8</v>
      </c>
      <c r="B25" s="31">
        <v>43336</v>
      </c>
      <c r="C25" s="29" t="s">
        <v>383</v>
      </c>
      <c r="D25" s="11" t="s">
        <v>407</v>
      </c>
    </row>
    <row r="26" spans="1:4" x14ac:dyDescent="0.25">
      <c r="A26" s="29">
        <v>8</v>
      </c>
      <c r="B26" s="31">
        <v>43336</v>
      </c>
      <c r="C26" s="29" t="s">
        <v>383</v>
      </c>
      <c r="D26" s="11" t="s">
        <v>408</v>
      </c>
    </row>
    <row r="27" spans="1:4" x14ac:dyDescent="0.25">
      <c r="A27" s="29">
        <v>8</v>
      </c>
      <c r="B27" s="31">
        <v>43336</v>
      </c>
      <c r="C27" s="29" t="s">
        <v>383</v>
      </c>
      <c r="D27" s="11" t="s">
        <v>409</v>
      </c>
    </row>
    <row r="28" spans="1:4" x14ac:dyDescent="0.25">
      <c r="A28" s="29">
        <v>8</v>
      </c>
      <c r="B28" s="31">
        <v>43336</v>
      </c>
      <c r="C28" s="29" t="s">
        <v>383</v>
      </c>
      <c r="D28" s="11" t="s">
        <v>410</v>
      </c>
    </row>
    <row r="29" spans="1:4" x14ac:dyDescent="0.25">
      <c r="A29" s="29">
        <v>8</v>
      </c>
      <c r="B29" s="31">
        <v>43336</v>
      </c>
      <c r="C29" s="29" t="s">
        <v>383</v>
      </c>
      <c r="D29" s="11" t="s">
        <v>411</v>
      </c>
    </row>
    <row r="30" spans="1:4" x14ac:dyDescent="0.25">
      <c r="A30" s="29">
        <v>9</v>
      </c>
      <c r="B30" s="31">
        <v>43445</v>
      </c>
      <c r="C30" s="29" t="s">
        <v>412</v>
      </c>
      <c r="D30" s="11" t="s">
        <v>413</v>
      </c>
    </row>
    <row r="31" spans="1:4" x14ac:dyDescent="0.25">
      <c r="A31" s="29">
        <v>9</v>
      </c>
      <c r="B31" s="31">
        <v>43445</v>
      </c>
      <c r="C31" s="29" t="s">
        <v>412</v>
      </c>
      <c r="D31" s="11" t="s">
        <v>414</v>
      </c>
    </row>
    <row r="32" spans="1:4" x14ac:dyDescent="0.25">
      <c r="A32" s="29">
        <v>9</v>
      </c>
      <c r="B32" s="31">
        <v>43445</v>
      </c>
      <c r="C32" s="29" t="s">
        <v>412</v>
      </c>
      <c r="D32" s="11" t="s">
        <v>415</v>
      </c>
    </row>
    <row r="33" spans="1:4" x14ac:dyDescent="0.25">
      <c r="A33" s="29">
        <v>9</v>
      </c>
      <c r="B33" s="31">
        <v>43448</v>
      </c>
      <c r="C33" s="29" t="s">
        <v>412</v>
      </c>
      <c r="D33" s="11" t="s">
        <v>416</v>
      </c>
    </row>
    <row r="34" spans="1:4" x14ac:dyDescent="0.25">
      <c r="A34" s="29">
        <v>9</v>
      </c>
      <c r="B34" s="31">
        <v>43452</v>
      </c>
      <c r="C34" s="29" t="s">
        <v>412</v>
      </c>
      <c r="D34" s="11" t="s">
        <v>417</v>
      </c>
    </row>
    <row r="35" spans="1:4" x14ac:dyDescent="0.25">
      <c r="A35" s="29">
        <v>10</v>
      </c>
      <c r="B35" s="31">
        <v>43553</v>
      </c>
      <c r="C35" s="29" t="s">
        <v>412</v>
      </c>
      <c r="D35" s="11" t="s">
        <v>418</v>
      </c>
    </row>
    <row r="36" spans="1:4" x14ac:dyDescent="0.25">
      <c r="A36" s="29">
        <v>11</v>
      </c>
      <c r="B36" s="31">
        <v>43614</v>
      </c>
      <c r="C36" s="29" t="s">
        <v>412</v>
      </c>
      <c r="D36" s="11" t="s">
        <v>419</v>
      </c>
    </row>
    <row r="37" spans="1:4" x14ac:dyDescent="0.25">
      <c r="A37" s="29">
        <v>11</v>
      </c>
      <c r="B37" s="31">
        <v>43615</v>
      </c>
      <c r="C37" s="29" t="s">
        <v>412</v>
      </c>
      <c r="D37" s="11" t="s">
        <v>420</v>
      </c>
    </row>
    <row r="38" spans="1:4" x14ac:dyDescent="0.25">
      <c r="A38" s="29">
        <v>12</v>
      </c>
      <c r="B38" s="31">
        <v>43619</v>
      </c>
      <c r="C38" s="29" t="s">
        <v>412</v>
      </c>
      <c r="D38" s="11" t="s">
        <v>421</v>
      </c>
    </row>
    <row r="39" spans="1:4" x14ac:dyDescent="0.25">
      <c r="A39" s="29">
        <v>12</v>
      </c>
      <c r="B39" s="31">
        <v>43717</v>
      </c>
      <c r="C39" s="29" t="s">
        <v>412</v>
      </c>
      <c r="D39" s="11" t="s">
        <v>422</v>
      </c>
    </row>
    <row r="40" spans="1:4" x14ac:dyDescent="0.25">
      <c r="A40" s="29">
        <v>13</v>
      </c>
      <c r="B40" s="31">
        <v>43749</v>
      </c>
      <c r="C40" s="29" t="s">
        <v>412</v>
      </c>
      <c r="D40" s="11"/>
    </row>
    <row r="41" spans="1:4" x14ac:dyDescent="0.25">
      <c r="A41" s="29">
        <v>14</v>
      </c>
      <c r="B41" s="31">
        <v>44085</v>
      </c>
      <c r="C41" s="29" t="s">
        <v>423</v>
      </c>
      <c r="D41" s="11" t="s">
        <v>424</v>
      </c>
    </row>
    <row r="42" spans="1:4" ht="45" x14ac:dyDescent="0.25">
      <c r="A42" s="44">
        <v>15</v>
      </c>
      <c r="B42" s="45">
        <v>44592</v>
      </c>
      <c r="C42" s="44" t="s">
        <v>423</v>
      </c>
      <c r="D42" s="46" t="s">
        <v>447</v>
      </c>
    </row>
    <row r="43" spans="1:4" ht="45" x14ac:dyDescent="0.25">
      <c r="A43" s="44">
        <v>16</v>
      </c>
      <c r="B43" s="45">
        <v>45002</v>
      </c>
      <c r="C43" s="44" t="s">
        <v>423</v>
      </c>
      <c r="D43" s="46" t="s">
        <v>447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5750ff-2b0e-48df-a536-e3ea6d926296" xsi:nil="true"/>
    <lcf76f155ced4ddcb4097134ff3c332f xmlns="944d15b6-4e80-44d3-9dcf-8f0993cbd63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2FC8C7996FFA4DA8D92C596CB9D04B" ma:contentTypeVersion="24" ma:contentTypeDescription="Create a new document." ma:contentTypeScope="" ma:versionID="4a269962f5500ce99eb760cde929e1de">
  <xsd:schema xmlns:xsd="http://www.w3.org/2001/XMLSchema" xmlns:xs="http://www.w3.org/2001/XMLSchema" xmlns:p="http://schemas.microsoft.com/office/2006/metadata/properties" xmlns:ns2="98d40bfb-5f82-460d-912c-0e9049319290" xmlns:ns3="944d15b6-4e80-44d3-9dcf-8f0993cbd63c" xmlns:ns4="565750ff-2b0e-48df-a536-e3ea6d926296" targetNamespace="http://schemas.microsoft.com/office/2006/metadata/properties" ma:root="true" ma:fieldsID="eb93d529e859fc63527741d05f6e4ad8" ns2:_="" ns3:_="" ns4:_="">
    <xsd:import namespace="98d40bfb-5f82-460d-912c-0e9049319290"/>
    <xsd:import namespace="944d15b6-4e80-44d3-9dcf-8f0993cbd63c"/>
    <xsd:import namespace="565750ff-2b0e-48df-a536-e3ea6d92629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d40bfb-5f82-460d-912c-0e90493192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4d15b6-4e80-44d3-9dcf-8f0993cbd6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fc78bd8-db31-4712-a006-2d951f62dd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5750ff-2b0e-48df-a536-e3ea6d926296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8a582da7-b064-41af-b96e-c5f5352b6431}" ma:internalName="TaxCatchAll" ma:showField="CatchAllData" ma:web="565750ff-2b0e-48df-a536-e3ea6d9262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ACAA36-9ACB-4270-B060-05FE49D649D4}">
  <ds:schemaRefs>
    <ds:schemaRef ds:uri="http://schemas.microsoft.com/office/2006/metadata/properties"/>
    <ds:schemaRef ds:uri="http://schemas.microsoft.com/office/infopath/2007/PartnerControls"/>
    <ds:schemaRef ds:uri="565750ff-2b0e-48df-a536-e3ea6d926296"/>
    <ds:schemaRef ds:uri="944d15b6-4e80-44d3-9dcf-8f0993cbd63c"/>
  </ds:schemaRefs>
</ds:datastoreItem>
</file>

<file path=customXml/itemProps2.xml><?xml version="1.0" encoding="utf-8"?>
<ds:datastoreItem xmlns:ds="http://schemas.openxmlformats.org/officeDocument/2006/customXml" ds:itemID="{5A121303-F4FB-4FB4-8F2F-AFB46D1F1C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63C7B6-0A61-407D-A3D0-F7E17104F3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d40bfb-5f82-460d-912c-0e9049319290"/>
    <ds:schemaRef ds:uri="944d15b6-4e80-44d3-9dcf-8f0993cbd63c"/>
    <ds:schemaRef ds:uri="565750ff-2b0e-48df-a536-e3ea6d9262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74dbf3d-dd19-4e95-b2d0-8dffb6ec560c}" enabled="1" method="Privileged" siteId="{eb06985d-06ca-4a17-81da-629ab99f650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Availability List</vt:lpstr>
      <vt:lpstr>Assumptions</vt:lpstr>
      <vt:lpstr>Revision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Tipton, Rion [COMRES/AC/SID]</dc:creator>
  <cp:keywords/>
  <dc:description/>
  <cp:lastModifiedBy>Kahle, Gina M [COMRES/HVACR AMER/SID]</cp:lastModifiedBy>
  <cp:revision/>
  <dcterms:created xsi:type="dcterms:W3CDTF">2019-08-06T18:14:41Z</dcterms:created>
  <dcterms:modified xsi:type="dcterms:W3CDTF">2023-03-17T20:35:00Z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0x0101004E2FC8C7996FFA4DA8D92C596CB9D04B</vt:lpwstr>
  </property>
  <property fmtid="{D5CDD505-2E9C-101B-9397-08002B2CF9AE}" pid="3" name="MSIP_Label_b74dbf3d-dd19-4e95-b2d0-8dffb6ec560c_Enabled">
    <vt:lpwstr>true</vt:lpwstr>
  </property>
  <property fmtid="{D5CDD505-2E9C-101B-9397-08002B2CF9AE}" pid="4" name="MSIP_Label_b74dbf3d-dd19-4e95-b2d0-8dffb6ec560c_SetDate">
    <vt:lpwstr>2022-04-27T13:50:32Z</vt:lpwstr>
  </property>
  <property fmtid="{D5CDD505-2E9C-101B-9397-08002B2CF9AE}" pid="5" name="MSIP_Label_b74dbf3d-dd19-4e95-b2d0-8dffb6ec560c_Method">
    <vt:lpwstr>Privileged</vt:lpwstr>
  </property>
  <property fmtid="{D5CDD505-2E9C-101B-9397-08002B2CF9AE}" pid="6" name="MSIP_Label_b74dbf3d-dd19-4e95-b2d0-8dffb6ec560c_Name">
    <vt:lpwstr>Public</vt:lpwstr>
  </property>
  <property fmtid="{D5CDD505-2E9C-101B-9397-08002B2CF9AE}" pid="7" name="MSIP_Label_b74dbf3d-dd19-4e95-b2d0-8dffb6ec560c_SiteId">
    <vt:lpwstr>eb06985d-06ca-4a17-81da-629ab99f6505</vt:lpwstr>
  </property>
  <property fmtid="{D5CDD505-2E9C-101B-9397-08002B2CF9AE}" pid="8" name="MSIP_Label_b74dbf3d-dd19-4e95-b2d0-8dffb6ec560c_ActionId">
    <vt:lpwstr>3923e18c-2ceb-42f7-aa7b-b77ceed10155</vt:lpwstr>
  </property>
  <property fmtid="{D5CDD505-2E9C-101B-9397-08002B2CF9AE}" pid="9" name="MSIP_Label_b74dbf3d-dd19-4e95-b2d0-8dffb6ec560c_ContentBits">
    <vt:lpwstr>0</vt:lpwstr>
  </property>
  <property fmtid="{D5CDD505-2E9C-101B-9397-08002B2CF9AE}" pid="10" name="MediaServiceImageTags">
    <vt:lpwstr/>
  </property>
</Properties>
</file>